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Sistemas.CATEDRALDESAL\Downloads\"/>
    </mc:Choice>
  </mc:AlternateContent>
  <xr:revisionPtr revIDLastSave="0" documentId="8_{42620378-1054-43FB-BD30-E183E62D1AC9}" xr6:coauthVersionLast="47" xr6:coauthVersionMax="47" xr10:uidLastSave="{00000000-0000-0000-0000-000000000000}"/>
  <bookViews>
    <workbookView xWindow="28680" yWindow="-105" windowWidth="29040" windowHeight="15720" xr2:uid="{8B90AFAF-08F1-4ECE-8102-E55E9B0E9DC2}"/>
  </bookViews>
  <sheets>
    <sheet name="Carga-Nuevas metas" sheetId="1" r:id="rId1"/>
  </sheets>
  <externalReferences>
    <externalReference r:id="rId2"/>
    <externalReference r:id="rId3"/>
  </externalReferences>
  <definedNames>
    <definedName name="_xlnm._FilterDatabase" localSheetId="0" hidden="1">'Carga-Nuevas metas'!$A$1:$CF$410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409" i="1" l="1"/>
  <c r="P86" i="1"/>
  <c r="CF86" i="1" s="1"/>
  <c r="P51" i="1"/>
  <c r="CF51" i="1" s="1"/>
  <c r="CD410" i="1"/>
  <c r="BO410" i="1"/>
  <c r="AZ410" i="1"/>
  <c r="AK410" i="1"/>
  <c r="P410" i="1"/>
  <c r="CD409" i="1"/>
  <c r="BO409" i="1"/>
  <c r="AZ409" i="1"/>
  <c r="P409" i="1"/>
  <c r="Q409" i="1" s="1"/>
  <c r="CD408" i="1"/>
  <c r="BO408" i="1"/>
  <c r="AZ408" i="1"/>
  <c r="AK408" i="1"/>
  <c r="P408" i="1"/>
  <c r="Q408" i="1" s="1"/>
  <c r="K408" i="1"/>
  <c r="CD407" i="1"/>
  <c r="BO407" i="1"/>
  <c r="AZ407" i="1"/>
  <c r="AK407" i="1"/>
  <c r="P407" i="1"/>
  <c r="K407" i="1"/>
  <c r="CD406" i="1"/>
  <c r="BO406" i="1"/>
  <c r="AZ406" i="1"/>
  <c r="AK406" i="1"/>
  <c r="P406" i="1"/>
  <c r="R406" i="1" s="1"/>
  <c r="K406" i="1"/>
  <c r="CD405" i="1"/>
  <c r="BO405" i="1"/>
  <c r="AZ405" i="1"/>
  <c r="AK405" i="1"/>
  <c r="P405" i="1"/>
  <c r="Q405" i="1" s="1"/>
  <c r="K405" i="1"/>
  <c r="CD404" i="1"/>
  <c r="BO404" i="1"/>
  <c r="AL404" i="1"/>
  <c r="AZ404" i="1" s="1"/>
  <c r="AK404" i="1"/>
  <c r="P404" i="1"/>
  <c r="CF404" i="1" s="1"/>
  <c r="K404" i="1"/>
  <c r="CD403" i="1"/>
  <c r="BO403" i="1"/>
  <c r="AZ403" i="1"/>
  <c r="AK403" i="1"/>
  <c r="P403" i="1"/>
  <c r="Q403" i="1" s="1"/>
  <c r="K403" i="1"/>
  <c r="CD402" i="1"/>
  <c r="BO402" i="1"/>
  <c r="AZ402" i="1"/>
  <c r="AK402" i="1"/>
  <c r="P402" i="1"/>
  <c r="Q402" i="1" s="1"/>
  <c r="K402" i="1"/>
  <c r="CD401" i="1"/>
  <c r="BO401" i="1"/>
  <c r="AZ401" i="1"/>
  <c r="AK401" i="1"/>
  <c r="P401" i="1"/>
  <c r="Q401" i="1" s="1"/>
  <c r="K401" i="1"/>
  <c r="CD400" i="1"/>
  <c r="BO400" i="1"/>
  <c r="AZ400" i="1"/>
  <c r="AK400" i="1"/>
  <c r="P400" i="1"/>
  <c r="Q400" i="1" s="1"/>
  <c r="K400" i="1"/>
  <c r="CD399" i="1"/>
  <c r="BO399" i="1"/>
  <c r="AZ399" i="1"/>
  <c r="AK399" i="1"/>
  <c r="P399" i="1"/>
  <c r="K399" i="1"/>
  <c r="CD398" i="1"/>
  <c r="BO398" i="1"/>
  <c r="AZ398" i="1"/>
  <c r="AK398" i="1"/>
  <c r="P398" i="1"/>
  <c r="Q398" i="1" s="1"/>
  <c r="K398" i="1"/>
  <c r="CD397" i="1"/>
  <c r="BO397" i="1"/>
  <c r="AZ397" i="1"/>
  <c r="AK397" i="1"/>
  <c r="P397" i="1"/>
  <c r="K397" i="1"/>
  <c r="CD396" i="1"/>
  <c r="BO396" i="1"/>
  <c r="AZ396" i="1"/>
  <c r="AK396" i="1"/>
  <c r="P396" i="1"/>
  <c r="Q396" i="1" s="1"/>
  <c r="K396" i="1"/>
  <c r="CD395" i="1"/>
  <c r="BO395" i="1"/>
  <c r="AZ395" i="1"/>
  <c r="AK395" i="1"/>
  <c r="P395" i="1"/>
  <c r="R395" i="1" s="1"/>
  <c r="K395" i="1"/>
  <c r="CD394" i="1"/>
  <c r="BO394" i="1"/>
  <c r="AZ394" i="1"/>
  <c r="AK394" i="1"/>
  <c r="P394" i="1"/>
  <c r="K394" i="1"/>
  <c r="CD393" i="1"/>
  <c r="BO393" i="1"/>
  <c r="AZ393" i="1"/>
  <c r="AK393" i="1"/>
  <c r="P393" i="1"/>
  <c r="Q393" i="1" s="1"/>
  <c r="K393" i="1"/>
  <c r="CD392" i="1"/>
  <c r="BO392" i="1"/>
  <c r="AZ392" i="1"/>
  <c r="AK392" i="1"/>
  <c r="P392" i="1"/>
  <c r="Q392" i="1" s="1"/>
  <c r="K392" i="1"/>
  <c r="CD391" i="1"/>
  <c r="BO391" i="1"/>
  <c r="P391" i="1"/>
  <c r="K391" i="1"/>
  <c r="CD390" i="1"/>
  <c r="BO390" i="1"/>
  <c r="AZ390" i="1"/>
  <c r="AK390" i="1"/>
  <c r="P390" i="1"/>
  <c r="Q390" i="1" s="1"/>
  <c r="K390" i="1"/>
  <c r="CD389" i="1"/>
  <c r="BO389" i="1"/>
  <c r="AZ389" i="1"/>
  <c r="AK389" i="1"/>
  <c r="P389" i="1"/>
  <c r="Q389" i="1" s="1"/>
  <c r="K389" i="1"/>
  <c r="CD388" i="1"/>
  <c r="BO388" i="1"/>
  <c r="AZ388" i="1"/>
  <c r="AK388" i="1"/>
  <c r="P388" i="1"/>
  <c r="Q388" i="1" s="1"/>
  <c r="K388" i="1"/>
  <c r="CD387" i="1"/>
  <c r="BO387" i="1"/>
  <c r="AZ387" i="1"/>
  <c r="AK387" i="1"/>
  <c r="P387" i="1"/>
  <c r="Q387" i="1" s="1"/>
  <c r="K387" i="1"/>
  <c r="CD386" i="1"/>
  <c r="BO386" i="1"/>
  <c r="AZ386" i="1"/>
  <c r="AK386" i="1"/>
  <c r="P386" i="1"/>
  <c r="Q386" i="1" s="1"/>
  <c r="K386" i="1"/>
  <c r="CD385" i="1"/>
  <c r="BO385" i="1"/>
  <c r="AZ385" i="1"/>
  <c r="AK385" i="1"/>
  <c r="P385" i="1"/>
  <c r="Q385" i="1" s="1"/>
  <c r="K385" i="1"/>
  <c r="CD384" i="1"/>
  <c r="BO384" i="1"/>
  <c r="AZ384" i="1"/>
  <c r="AK384" i="1"/>
  <c r="P384" i="1"/>
  <c r="Q384" i="1" s="1"/>
  <c r="K384" i="1"/>
  <c r="CD383" i="1"/>
  <c r="BO383" i="1"/>
  <c r="AZ383" i="1"/>
  <c r="AK383" i="1"/>
  <c r="P383" i="1"/>
  <c r="K383" i="1"/>
  <c r="CD382" i="1"/>
  <c r="BO382" i="1"/>
  <c r="AZ382" i="1"/>
  <c r="AK382" i="1"/>
  <c r="P382" i="1"/>
  <c r="Q382" i="1" s="1"/>
  <c r="K382" i="1"/>
  <c r="CD381" i="1"/>
  <c r="BO381" i="1"/>
  <c r="AZ381" i="1"/>
  <c r="AK381" i="1"/>
  <c r="P381" i="1"/>
  <c r="Q381" i="1" s="1"/>
  <c r="K381" i="1"/>
  <c r="CD380" i="1"/>
  <c r="BO380" i="1"/>
  <c r="AZ380" i="1"/>
  <c r="AK380" i="1"/>
  <c r="P380" i="1"/>
  <c r="CF380" i="1" s="1"/>
  <c r="K380" i="1"/>
  <c r="CD379" i="1"/>
  <c r="BO379" i="1"/>
  <c r="AZ379" i="1"/>
  <c r="AK379" i="1"/>
  <c r="P379" i="1"/>
  <c r="Q379" i="1" s="1"/>
  <c r="K379" i="1"/>
  <c r="CD378" i="1"/>
  <c r="BO378" i="1"/>
  <c r="AZ378" i="1"/>
  <c r="AK378" i="1"/>
  <c r="P378" i="1"/>
  <c r="CF378" i="1" s="1"/>
  <c r="K378" i="1"/>
  <c r="CD377" i="1"/>
  <c r="BO377" i="1"/>
  <c r="AZ377" i="1"/>
  <c r="AK377" i="1"/>
  <c r="P377" i="1"/>
  <c r="R377" i="1" s="1"/>
  <c r="K377" i="1"/>
  <c r="CD376" i="1"/>
  <c r="BO376" i="1"/>
  <c r="AZ376" i="1"/>
  <c r="AK376" i="1"/>
  <c r="P376" i="1"/>
  <c r="Q376" i="1" s="1"/>
  <c r="K376" i="1"/>
  <c r="CD375" i="1"/>
  <c r="BO375" i="1"/>
  <c r="AZ375" i="1"/>
  <c r="AK375" i="1"/>
  <c r="P375" i="1"/>
  <c r="K375" i="1"/>
  <c r="CD374" i="1"/>
  <c r="BO374" i="1"/>
  <c r="AZ374" i="1"/>
  <c r="AK374" i="1"/>
  <c r="P374" i="1"/>
  <c r="Q374" i="1" s="1"/>
  <c r="K374" i="1"/>
  <c r="CD373" i="1"/>
  <c r="BO373" i="1"/>
  <c r="AZ373" i="1"/>
  <c r="AK373" i="1"/>
  <c r="P373" i="1"/>
  <c r="Q373" i="1" s="1"/>
  <c r="K373" i="1"/>
  <c r="CD372" i="1"/>
  <c r="BO372" i="1"/>
  <c r="AZ372" i="1"/>
  <c r="AK372" i="1"/>
  <c r="P372" i="1"/>
  <c r="Q372" i="1" s="1"/>
  <c r="K372" i="1"/>
  <c r="CD371" i="1"/>
  <c r="BO371" i="1"/>
  <c r="AZ371" i="1"/>
  <c r="AK371" i="1"/>
  <c r="P371" i="1"/>
  <c r="R371" i="1" s="1"/>
  <c r="K371" i="1"/>
  <c r="CD370" i="1"/>
  <c r="BO370" i="1"/>
  <c r="AZ370" i="1"/>
  <c r="AK370" i="1"/>
  <c r="P370" i="1"/>
  <c r="Q370" i="1" s="1"/>
  <c r="K370" i="1"/>
  <c r="CD369" i="1"/>
  <c r="BO369" i="1"/>
  <c r="AZ369" i="1"/>
  <c r="AK369" i="1"/>
  <c r="P369" i="1"/>
  <c r="Q369" i="1" s="1"/>
  <c r="K369" i="1"/>
  <c r="CD368" i="1"/>
  <c r="BO368" i="1"/>
  <c r="AZ368" i="1"/>
  <c r="AK368" i="1"/>
  <c r="P368" i="1"/>
  <c r="Q368" i="1" s="1"/>
  <c r="K368" i="1"/>
  <c r="CD367" i="1"/>
  <c r="BO367" i="1"/>
  <c r="AZ367" i="1"/>
  <c r="AK367" i="1"/>
  <c r="P367" i="1"/>
  <c r="K367" i="1"/>
  <c r="CD366" i="1"/>
  <c r="BO366" i="1"/>
  <c r="AZ366" i="1"/>
  <c r="AK366" i="1"/>
  <c r="P366" i="1"/>
  <c r="Q366" i="1" s="1"/>
  <c r="K366" i="1"/>
  <c r="CD365" i="1"/>
  <c r="BO365" i="1"/>
  <c r="AZ365" i="1"/>
  <c r="AK365" i="1"/>
  <c r="P365" i="1"/>
  <c r="Q365" i="1" s="1"/>
  <c r="K365" i="1"/>
  <c r="CD364" i="1"/>
  <c r="BO364" i="1"/>
  <c r="AZ364" i="1"/>
  <c r="AK364" i="1"/>
  <c r="P364" i="1"/>
  <c r="K364" i="1"/>
  <c r="CD363" i="1"/>
  <c r="BO363" i="1"/>
  <c r="AZ363" i="1"/>
  <c r="AK363" i="1"/>
  <c r="P363" i="1"/>
  <c r="Q363" i="1" s="1"/>
  <c r="K363" i="1"/>
  <c r="CD362" i="1"/>
  <c r="BO362" i="1"/>
  <c r="AZ362" i="1"/>
  <c r="AK362" i="1"/>
  <c r="P362" i="1"/>
  <c r="K362" i="1"/>
  <c r="CD361" i="1"/>
  <c r="BO361" i="1"/>
  <c r="AZ361" i="1"/>
  <c r="AK361" i="1"/>
  <c r="P361" i="1"/>
  <c r="Q361" i="1" s="1"/>
  <c r="K361" i="1"/>
  <c r="CD360" i="1"/>
  <c r="BO360" i="1"/>
  <c r="AZ360" i="1"/>
  <c r="AK360" i="1"/>
  <c r="P360" i="1"/>
  <c r="Q360" i="1" s="1"/>
  <c r="K360" i="1"/>
  <c r="CD359" i="1"/>
  <c r="BO359" i="1"/>
  <c r="AZ359" i="1"/>
  <c r="AK359" i="1"/>
  <c r="P359" i="1"/>
  <c r="K359" i="1"/>
  <c r="CD358" i="1"/>
  <c r="BO358" i="1"/>
  <c r="AZ358" i="1"/>
  <c r="AK358" i="1"/>
  <c r="P358" i="1"/>
  <c r="Q358" i="1" s="1"/>
  <c r="K358" i="1"/>
  <c r="CD357" i="1"/>
  <c r="BO357" i="1"/>
  <c r="AZ357" i="1"/>
  <c r="AK357" i="1"/>
  <c r="P357" i="1"/>
  <c r="Q357" i="1" s="1"/>
  <c r="K357" i="1"/>
  <c r="CD356" i="1"/>
  <c r="BO356" i="1"/>
  <c r="AZ356" i="1"/>
  <c r="AK356" i="1"/>
  <c r="P356" i="1"/>
  <c r="Q356" i="1" s="1"/>
  <c r="K356" i="1"/>
  <c r="CD355" i="1"/>
  <c r="BO355" i="1"/>
  <c r="AZ355" i="1"/>
  <c r="AK355" i="1"/>
  <c r="P355" i="1"/>
  <c r="Q355" i="1" s="1"/>
  <c r="K355" i="1"/>
  <c r="CD354" i="1"/>
  <c r="BO354" i="1"/>
  <c r="AZ354" i="1"/>
  <c r="AK354" i="1"/>
  <c r="P354" i="1"/>
  <c r="Q354" i="1" s="1"/>
  <c r="K354" i="1"/>
  <c r="CD353" i="1"/>
  <c r="BO353" i="1"/>
  <c r="AZ353" i="1"/>
  <c r="AK353" i="1"/>
  <c r="P353" i="1"/>
  <c r="Q353" i="1" s="1"/>
  <c r="K353" i="1"/>
  <c r="CD352" i="1"/>
  <c r="BO352" i="1"/>
  <c r="AZ352" i="1"/>
  <c r="AK352" i="1"/>
  <c r="P352" i="1"/>
  <c r="Q352" i="1" s="1"/>
  <c r="K352" i="1"/>
  <c r="CD351" i="1"/>
  <c r="BO351" i="1"/>
  <c r="AZ351" i="1"/>
  <c r="AK351" i="1"/>
  <c r="P351" i="1"/>
  <c r="K351" i="1"/>
  <c r="CD350" i="1"/>
  <c r="BO350" i="1"/>
  <c r="AZ350" i="1"/>
  <c r="AK350" i="1"/>
  <c r="P350" i="1"/>
  <c r="Q350" i="1" s="1"/>
  <c r="K350" i="1"/>
  <c r="CD349" i="1"/>
  <c r="BO349" i="1"/>
  <c r="AZ349" i="1"/>
  <c r="AK349" i="1"/>
  <c r="P349" i="1"/>
  <c r="Q349" i="1" s="1"/>
  <c r="K349" i="1"/>
  <c r="CD348" i="1"/>
  <c r="BO348" i="1"/>
  <c r="AZ348" i="1"/>
  <c r="AK348" i="1"/>
  <c r="P348" i="1"/>
  <c r="K348" i="1"/>
  <c r="CD347" i="1"/>
  <c r="BO347" i="1"/>
  <c r="AZ347" i="1"/>
  <c r="AK347" i="1"/>
  <c r="P347" i="1"/>
  <c r="Q347" i="1" s="1"/>
  <c r="K347" i="1"/>
  <c r="CD346" i="1"/>
  <c r="BO346" i="1"/>
  <c r="AZ346" i="1"/>
  <c r="AK346" i="1"/>
  <c r="P346" i="1"/>
  <c r="CF346" i="1" s="1"/>
  <c r="K346" i="1"/>
  <c r="CD345" i="1"/>
  <c r="BO345" i="1"/>
  <c r="AZ345" i="1"/>
  <c r="AK345" i="1"/>
  <c r="P345" i="1"/>
  <c r="R345" i="1" s="1"/>
  <c r="K345" i="1"/>
  <c r="CD344" i="1"/>
  <c r="BO344" i="1"/>
  <c r="AZ344" i="1"/>
  <c r="AK344" i="1"/>
  <c r="P344" i="1"/>
  <c r="Q344" i="1" s="1"/>
  <c r="K344" i="1"/>
  <c r="CD343" i="1"/>
  <c r="BO343" i="1"/>
  <c r="AZ343" i="1"/>
  <c r="AK343" i="1"/>
  <c r="P343" i="1"/>
  <c r="K343" i="1"/>
  <c r="CD342" i="1"/>
  <c r="BO342" i="1"/>
  <c r="AZ342" i="1"/>
  <c r="AK342" i="1"/>
  <c r="P342" i="1"/>
  <c r="Q342" i="1" s="1"/>
  <c r="K342" i="1"/>
  <c r="CD341" i="1"/>
  <c r="BO341" i="1"/>
  <c r="AZ341" i="1"/>
  <c r="AK341" i="1"/>
  <c r="P341" i="1"/>
  <c r="Q341" i="1" s="1"/>
  <c r="K341" i="1"/>
  <c r="CD340" i="1"/>
  <c r="BO340" i="1"/>
  <c r="AZ340" i="1"/>
  <c r="AK340" i="1"/>
  <c r="P340" i="1"/>
  <c r="CF340" i="1" s="1"/>
  <c r="K340" i="1"/>
  <c r="CD339" i="1"/>
  <c r="BO339" i="1"/>
  <c r="AZ339" i="1"/>
  <c r="AK339" i="1"/>
  <c r="P339" i="1"/>
  <c r="Q339" i="1" s="1"/>
  <c r="K339" i="1"/>
  <c r="CD338" i="1"/>
  <c r="BO338" i="1"/>
  <c r="AZ338" i="1"/>
  <c r="AK338" i="1"/>
  <c r="P338" i="1"/>
  <c r="Q338" i="1" s="1"/>
  <c r="K338" i="1"/>
  <c r="CD337" i="1"/>
  <c r="BO337" i="1"/>
  <c r="AZ337" i="1"/>
  <c r="AK337" i="1"/>
  <c r="P337" i="1"/>
  <c r="Q337" i="1" s="1"/>
  <c r="K337" i="1"/>
  <c r="CD336" i="1"/>
  <c r="BO336" i="1"/>
  <c r="AZ336" i="1"/>
  <c r="AK336" i="1"/>
  <c r="P336" i="1"/>
  <c r="Q336" i="1" s="1"/>
  <c r="K336" i="1"/>
  <c r="CD335" i="1"/>
  <c r="BO335" i="1"/>
  <c r="AZ335" i="1"/>
  <c r="AK335" i="1"/>
  <c r="P335" i="1"/>
  <c r="K335" i="1"/>
  <c r="CD334" i="1"/>
  <c r="BO334" i="1"/>
  <c r="AZ334" i="1"/>
  <c r="AK334" i="1"/>
  <c r="P334" i="1"/>
  <c r="Q334" i="1" s="1"/>
  <c r="K334" i="1"/>
  <c r="CD333" i="1"/>
  <c r="BO333" i="1"/>
  <c r="AZ333" i="1"/>
  <c r="AK333" i="1"/>
  <c r="P333" i="1"/>
  <c r="Q333" i="1" s="1"/>
  <c r="K333" i="1"/>
  <c r="CD332" i="1"/>
  <c r="BO332" i="1"/>
  <c r="AZ332" i="1"/>
  <c r="AK332" i="1"/>
  <c r="P332" i="1"/>
  <c r="K332" i="1"/>
  <c r="CD331" i="1"/>
  <c r="BO331" i="1"/>
  <c r="AZ331" i="1"/>
  <c r="AK331" i="1"/>
  <c r="P331" i="1"/>
  <c r="Q331" i="1" s="1"/>
  <c r="K331" i="1"/>
  <c r="CD330" i="1"/>
  <c r="BO330" i="1"/>
  <c r="AZ330" i="1"/>
  <c r="AK330" i="1"/>
  <c r="P330" i="1"/>
  <c r="K330" i="1"/>
  <c r="CD329" i="1"/>
  <c r="BO329" i="1"/>
  <c r="AZ329" i="1"/>
  <c r="AK329" i="1"/>
  <c r="P329" i="1"/>
  <c r="Q329" i="1" s="1"/>
  <c r="K329" i="1"/>
  <c r="CD328" i="1"/>
  <c r="BO328" i="1"/>
  <c r="AZ328" i="1"/>
  <c r="AK328" i="1"/>
  <c r="P328" i="1"/>
  <c r="Q328" i="1" s="1"/>
  <c r="K328" i="1"/>
  <c r="CD327" i="1"/>
  <c r="BO327" i="1"/>
  <c r="AZ327" i="1"/>
  <c r="AK327" i="1"/>
  <c r="P327" i="1"/>
  <c r="K327" i="1"/>
  <c r="CD326" i="1"/>
  <c r="BO326" i="1"/>
  <c r="AZ326" i="1"/>
  <c r="AK326" i="1"/>
  <c r="P326" i="1"/>
  <c r="Q326" i="1" s="1"/>
  <c r="K326" i="1"/>
  <c r="CD325" i="1"/>
  <c r="BO325" i="1"/>
  <c r="AZ325" i="1"/>
  <c r="AK325" i="1"/>
  <c r="P325" i="1"/>
  <c r="Q325" i="1" s="1"/>
  <c r="K325" i="1"/>
  <c r="CD324" i="1"/>
  <c r="BO324" i="1"/>
  <c r="AZ324" i="1"/>
  <c r="AK324" i="1"/>
  <c r="P324" i="1"/>
  <c r="Q324" i="1" s="1"/>
  <c r="K324" i="1"/>
  <c r="CD323" i="1"/>
  <c r="BO323" i="1"/>
  <c r="AZ323" i="1"/>
  <c r="AK323" i="1"/>
  <c r="P323" i="1"/>
  <c r="Q323" i="1" s="1"/>
  <c r="K323" i="1"/>
  <c r="CD322" i="1"/>
  <c r="BO322" i="1"/>
  <c r="AZ322" i="1"/>
  <c r="AK322" i="1"/>
  <c r="P322" i="1"/>
  <c r="Q322" i="1" s="1"/>
  <c r="K322" i="1"/>
  <c r="CD321" i="1"/>
  <c r="BO321" i="1"/>
  <c r="AZ321" i="1"/>
  <c r="AK321" i="1"/>
  <c r="P321" i="1"/>
  <c r="Q321" i="1" s="1"/>
  <c r="K321" i="1"/>
  <c r="CD320" i="1"/>
  <c r="BO320" i="1"/>
  <c r="AZ320" i="1"/>
  <c r="AK320" i="1"/>
  <c r="P320" i="1"/>
  <c r="Q320" i="1" s="1"/>
  <c r="K320" i="1"/>
  <c r="CD319" i="1"/>
  <c r="BO319" i="1"/>
  <c r="AZ319" i="1"/>
  <c r="AK319" i="1"/>
  <c r="P319" i="1"/>
  <c r="K319" i="1"/>
  <c r="CD318" i="1"/>
  <c r="BO318" i="1"/>
  <c r="AZ318" i="1"/>
  <c r="AK318" i="1"/>
  <c r="P318" i="1"/>
  <c r="Q318" i="1" s="1"/>
  <c r="K318" i="1"/>
  <c r="CD317" i="1"/>
  <c r="BO317" i="1"/>
  <c r="AZ317" i="1"/>
  <c r="AK317" i="1"/>
  <c r="P317" i="1"/>
  <c r="Q317" i="1" s="1"/>
  <c r="K317" i="1"/>
  <c r="CD316" i="1"/>
  <c r="BO316" i="1"/>
  <c r="AZ316" i="1"/>
  <c r="AK316" i="1"/>
  <c r="P316" i="1"/>
  <c r="K316" i="1"/>
  <c r="CD315" i="1"/>
  <c r="BO315" i="1"/>
  <c r="AZ315" i="1"/>
  <c r="AK315" i="1"/>
  <c r="P315" i="1"/>
  <c r="Q315" i="1" s="1"/>
  <c r="K315" i="1"/>
  <c r="CD314" i="1"/>
  <c r="BO314" i="1"/>
  <c r="AZ314" i="1"/>
  <c r="AK314" i="1"/>
  <c r="P314" i="1"/>
  <c r="K314" i="1"/>
  <c r="CD313" i="1"/>
  <c r="BO313" i="1"/>
  <c r="AZ313" i="1"/>
  <c r="AK313" i="1"/>
  <c r="P313" i="1"/>
  <c r="Q313" i="1" s="1"/>
  <c r="K313" i="1"/>
  <c r="CD312" i="1"/>
  <c r="BO312" i="1"/>
  <c r="AZ312" i="1"/>
  <c r="AK312" i="1"/>
  <c r="P312" i="1"/>
  <c r="Q312" i="1" s="1"/>
  <c r="K312" i="1"/>
  <c r="CD311" i="1"/>
  <c r="BO311" i="1"/>
  <c r="AZ311" i="1"/>
  <c r="AK311" i="1"/>
  <c r="P311" i="1"/>
  <c r="K311" i="1"/>
  <c r="CD310" i="1"/>
  <c r="BO310" i="1"/>
  <c r="AZ310" i="1"/>
  <c r="AK310" i="1"/>
  <c r="P310" i="1"/>
  <c r="Q310" i="1" s="1"/>
  <c r="K310" i="1"/>
  <c r="CD309" i="1"/>
  <c r="BO309" i="1"/>
  <c r="AZ309" i="1"/>
  <c r="AK309" i="1"/>
  <c r="P309" i="1"/>
  <c r="Q309" i="1" s="1"/>
  <c r="K309" i="1"/>
  <c r="CD308" i="1"/>
  <c r="BO308" i="1"/>
  <c r="AZ308" i="1"/>
  <c r="AK308" i="1"/>
  <c r="P308" i="1"/>
  <c r="R308" i="1" s="1"/>
  <c r="K308" i="1"/>
  <c r="CD307" i="1"/>
  <c r="BO307" i="1"/>
  <c r="AZ307" i="1"/>
  <c r="AK307" i="1"/>
  <c r="P307" i="1"/>
  <c r="CF307" i="1" s="1"/>
  <c r="K307" i="1"/>
  <c r="CD306" i="1"/>
  <c r="BO306" i="1"/>
  <c r="AZ306" i="1"/>
  <c r="AK306" i="1"/>
  <c r="P306" i="1"/>
  <c r="Q306" i="1" s="1"/>
  <c r="K306" i="1"/>
  <c r="CD305" i="1"/>
  <c r="BO305" i="1"/>
  <c r="AZ305" i="1"/>
  <c r="AK305" i="1"/>
  <c r="P305" i="1"/>
  <c r="Q305" i="1" s="1"/>
  <c r="K305" i="1"/>
  <c r="CD304" i="1"/>
  <c r="BO304" i="1"/>
  <c r="AZ304" i="1"/>
  <c r="AK304" i="1"/>
  <c r="P304" i="1"/>
  <c r="R304" i="1" s="1"/>
  <c r="K304" i="1"/>
  <c r="CD303" i="1"/>
  <c r="BO303" i="1"/>
  <c r="AZ303" i="1"/>
  <c r="AK303" i="1"/>
  <c r="P303" i="1"/>
  <c r="K303" i="1"/>
  <c r="CD302" i="1"/>
  <c r="BO302" i="1"/>
  <c r="AZ302" i="1"/>
  <c r="AK302" i="1"/>
  <c r="P302" i="1"/>
  <c r="R302" i="1" s="1"/>
  <c r="K302" i="1"/>
  <c r="CD301" i="1"/>
  <c r="BO301" i="1"/>
  <c r="AZ301" i="1"/>
  <c r="AK301" i="1"/>
  <c r="P301" i="1"/>
  <c r="Q301" i="1" s="1"/>
  <c r="K301" i="1"/>
  <c r="CD300" i="1"/>
  <c r="BO300" i="1"/>
  <c r="AZ300" i="1"/>
  <c r="AK300" i="1"/>
  <c r="P300" i="1"/>
  <c r="K300" i="1"/>
  <c r="CD299" i="1"/>
  <c r="BO299" i="1"/>
  <c r="AZ299" i="1"/>
  <c r="AK299" i="1"/>
  <c r="P299" i="1"/>
  <c r="Q299" i="1" s="1"/>
  <c r="K299" i="1"/>
  <c r="CD298" i="1"/>
  <c r="BO298" i="1"/>
  <c r="AZ298" i="1"/>
  <c r="AK298" i="1"/>
  <c r="P298" i="1"/>
  <c r="K298" i="1"/>
  <c r="CD297" i="1"/>
  <c r="BO297" i="1"/>
  <c r="AZ297" i="1"/>
  <c r="AK297" i="1"/>
  <c r="P297" i="1"/>
  <c r="Q297" i="1" s="1"/>
  <c r="K297" i="1"/>
  <c r="BO296" i="1"/>
  <c r="AZ296" i="1"/>
  <c r="AK296" i="1"/>
  <c r="P296" i="1"/>
  <c r="R296" i="1" s="1"/>
  <c r="K296" i="1"/>
  <c r="BO295" i="1"/>
  <c r="AZ295" i="1"/>
  <c r="AK295" i="1"/>
  <c r="P295" i="1"/>
  <c r="K295" i="1"/>
  <c r="BO294" i="1"/>
  <c r="AZ294" i="1"/>
  <c r="AK294" i="1"/>
  <c r="P294" i="1"/>
  <c r="R294" i="1" s="1"/>
  <c r="K294" i="1"/>
  <c r="BO293" i="1"/>
  <c r="AZ293" i="1"/>
  <c r="AK293" i="1"/>
  <c r="P293" i="1"/>
  <c r="CF293" i="1" s="1"/>
  <c r="K293" i="1"/>
  <c r="BO292" i="1"/>
  <c r="AZ292" i="1"/>
  <c r="AK292" i="1"/>
  <c r="P292" i="1"/>
  <c r="CF292" i="1" s="1"/>
  <c r="K292" i="1"/>
  <c r="BO291" i="1"/>
  <c r="AZ291" i="1"/>
  <c r="AK291" i="1"/>
  <c r="P291" i="1"/>
  <c r="Q291" i="1" s="1"/>
  <c r="K291" i="1"/>
  <c r="BO290" i="1"/>
  <c r="AZ290" i="1"/>
  <c r="AK290" i="1"/>
  <c r="P290" i="1"/>
  <c r="CF290" i="1" s="1"/>
  <c r="K290" i="1"/>
  <c r="BO289" i="1"/>
  <c r="AZ289" i="1"/>
  <c r="AK289" i="1"/>
  <c r="P289" i="1"/>
  <c r="Q289" i="1" s="1"/>
  <c r="K289" i="1"/>
  <c r="BO288" i="1"/>
  <c r="AZ288" i="1"/>
  <c r="AK288" i="1"/>
  <c r="P288" i="1"/>
  <c r="Q288" i="1" s="1"/>
  <c r="K288" i="1"/>
  <c r="BO287" i="1"/>
  <c r="AZ287" i="1"/>
  <c r="AK287" i="1"/>
  <c r="P287" i="1"/>
  <c r="Q287" i="1" s="1"/>
  <c r="K287" i="1"/>
  <c r="CD286" i="1"/>
  <c r="BO286" i="1"/>
  <c r="AZ286" i="1"/>
  <c r="AK286" i="1"/>
  <c r="P286" i="1"/>
  <c r="Q286" i="1" s="1"/>
  <c r="K286" i="1"/>
  <c r="CD285" i="1"/>
  <c r="BO285" i="1"/>
  <c r="AZ285" i="1"/>
  <c r="AK285" i="1"/>
  <c r="P285" i="1"/>
  <c r="K285" i="1"/>
  <c r="CD284" i="1"/>
  <c r="BO284" i="1"/>
  <c r="AZ284" i="1"/>
  <c r="AK284" i="1"/>
  <c r="P284" i="1"/>
  <c r="CF284" i="1" s="1"/>
  <c r="K284" i="1"/>
  <c r="CD283" i="1"/>
  <c r="BO283" i="1"/>
  <c r="AZ283" i="1"/>
  <c r="AK283" i="1"/>
  <c r="P283" i="1"/>
  <c r="CF283" i="1" s="1"/>
  <c r="K283" i="1"/>
  <c r="CD282" i="1"/>
  <c r="BO282" i="1"/>
  <c r="AZ282" i="1"/>
  <c r="AK282" i="1"/>
  <c r="P282" i="1"/>
  <c r="R282" i="1" s="1"/>
  <c r="K282" i="1"/>
  <c r="CD281" i="1"/>
  <c r="BO281" i="1"/>
  <c r="AZ281" i="1"/>
  <c r="AK281" i="1"/>
  <c r="P281" i="1"/>
  <c r="Q281" i="1" s="1"/>
  <c r="K281" i="1"/>
  <c r="CD280" i="1"/>
  <c r="BO280" i="1"/>
  <c r="AZ280" i="1"/>
  <c r="AK280" i="1"/>
  <c r="P280" i="1"/>
  <c r="K280" i="1"/>
  <c r="CD279" i="1"/>
  <c r="BO279" i="1"/>
  <c r="AZ279" i="1"/>
  <c r="AK279" i="1"/>
  <c r="P279" i="1"/>
  <c r="Q279" i="1" s="1"/>
  <c r="K279" i="1"/>
  <c r="CD278" i="1"/>
  <c r="BO278" i="1"/>
  <c r="AZ278" i="1"/>
  <c r="AK278" i="1"/>
  <c r="P278" i="1"/>
  <c r="R278" i="1" s="1"/>
  <c r="K278" i="1"/>
  <c r="CD277" i="1"/>
  <c r="BO277" i="1"/>
  <c r="AZ277" i="1"/>
  <c r="AK277" i="1"/>
  <c r="P277" i="1"/>
  <c r="Q277" i="1" s="1"/>
  <c r="K277" i="1"/>
  <c r="CD276" i="1"/>
  <c r="BO276" i="1"/>
  <c r="AZ276" i="1"/>
  <c r="AK276" i="1"/>
  <c r="P276" i="1"/>
  <c r="Q276" i="1" s="1"/>
  <c r="K276" i="1"/>
  <c r="CD275" i="1"/>
  <c r="BO275" i="1"/>
  <c r="AZ275" i="1"/>
  <c r="AK275" i="1"/>
  <c r="P275" i="1"/>
  <c r="Q275" i="1" s="1"/>
  <c r="K275" i="1"/>
  <c r="CD274" i="1"/>
  <c r="BO274" i="1"/>
  <c r="AZ274" i="1"/>
  <c r="AK274" i="1"/>
  <c r="P274" i="1"/>
  <c r="Q274" i="1" s="1"/>
  <c r="K274" i="1"/>
  <c r="CD273" i="1"/>
  <c r="BO273" i="1"/>
  <c r="AZ273" i="1"/>
  <c r="AK273" i="1"/>
  <c r="P273" i="1"/>
  <c r="Q273" i="1" s="1"/>
  <c r="K273" i="1"/>
  <c r="CD272" i="1"/>
  <c r="BO272" i="1"/>
  <c r="AZ272" i="1"/>
  <c r="AK272" i="1"/>
  <c r="P272" i="1"/>
  <c r="K272" i="1"/>
  <c r="CD271" i="1"/>
  <c r="BO271" i="1"/>
  <c r="AZ271" i="1"/>
  <c r="AK271" i="1"/>
  <c r="P271" i="1"/>
  <c r="R271" i="1" s="1"/>
  <c r="K271" i="1"/>
  <c r="CD270" i="1"/>
  <c r="BO270" i="1"/>
  <c r="AZ270" i="1"/>
  <c r="AK270" i="1"/>
  <c r="P270" i="1"/>
  <c r="Q270" i="1" s="1"/>
  <c r="K270" i="1"/>
  <c r="CD269" i="1"/>
  <c r="BO269" i="1"/>
  <c r="AZ269" i="1"/>
  <c r="AK269" i="1"/>
  <c r="P269" i="1"/>
  <c r="K269" i="1"/>
  <c r="CD268" i="1"/>
  <c r="BO268" i="1"/>
  <c r="AZ268" i="1"/>
  <c r="AK268" i="1"/>
  <c r="P268" i="1"/>
  <c r="CF268" i="1" s="1"/>
  <c r="K268" i="1"/>
  <c r="CD267" i="1"/>
  <c r="BO267" i="1"/>
  <c r="AZ267" i="1"/>
  <c r="AK267" i="1"/>
  <c r="P267" i="1"/>
  <c r="CF267" i="1" s="1"/>
  <c r="K267" i="1"/>
  <c r="CD266" i="1"/>
  <c r="BO266" i="1"/>
  <c r="AZ266" i="1"/>
  <c r="AK266" i="1"/>
  <c r="P266" i="1"/>
  <c r="Q266" i="1" s="1"/>
  <c r="K266" i="1"/>
  <c r="CD265" i="1"/>
  <c r="BO265" i="1"/>
  <c r="AZ265" i="1"/>
  <c r="AK265" i="1"/>
  <c r="P265" i="1"/>
  <c r="CF265" i="1" s="1"/>
  <c r="K265" i="1"/>
  <c r="CD264" i="1"/>
  <c r="BO264" i="1"/>
  <c r="AZ264" i="1"/>
  <c r="AK264" i="1"/>
  <c r="P264" i="1"/>
  <c r="K264" i="1"/>
  <c r="CD263" i="1"/>
  <c r="BO263" i="1"/>
  <c r="AZ263" i="1"/>
  <c r="AK263" i="1"/>
  <c r="P263" i="1"/>
  <c r="R263" i="1" s="1"/>
  <c r="K263" i="1"/>
  <c r="CD262" i="1"/>
  <c r="BO262" i="1"/>
  <c r="AZ262" i="1"/>
  <c r="AK262" i="1"/>
  <c r="P262" i="1"/>
  <c r="R262" i="1" s="1"/>
  <c r="K262" i="1"/>
  <c r="CD261" i="1"/>
  <c r="BO261" i="1"/>
  <c r="AZ261" i="1"/>
  <c r="AK261" i="1"/>
  <c r="P261" i="1"/>
  <c r="R261" i="1" s="1"/>
  <c r="K261" i="1"/>
  <c r="CD260" i="1"/>
  <c r="BO260" i="1"/>
  <c r="AZ260" i="1"/>
  <c r="AK260" i="1"/>
  <c r="P260" i="1"/>
  <c r="R260" i="1" s="1"/>
  <c r="K260" i="1"/>
  <c r="CD259" i="1"/>
  <c r="BO259" i="1"/>
  <c r="AZ259" i="1"/>
  <c r="AK259" i="1"/>
  <c r="P259" i="1"/>
  <c r="Q259" i="1" s="1"/>
  <c r="K259" i="1"/>
  <c r="CD258" i="1"/>
  <c r="BO258" i="1"/>
  <c r="AZ258" i="1"/>
  <c r="AK258" i="1"/>
  <c r="P258" i="1"/>
  <c r="Q258" i="1" s="1"/>
  <c r="K258" i="1"/>
  <c r="CD257" i="1"/>
  <c r="BO257" i="1"/>
  <c r="AZ257" i="1"/>
  <c r="AK257" i="1"/>
  <c r="P257" i="1"/>
  <c r="CF257" i="1" s="1"/>
  <c r="K257" i="1"/>
  <c r="CD256" i="1"/>
  <c r="BO256" i="1"/>
  <c r="AZ256" i="1"/>
  <c r="AK256" i="1"/>
  <c r="P256" i="1"/>
  <c r="K256" i="1"/>
  <c r="CD255" i="1"/>
  <c r="BO255" i="1"/>
  <c r="AZ255" i="1"/>
  <c r="AK255" i="1"/>
  <c r="P255" i="1"/>
  <c r="R255" i="1" s="1"/>
  <c r="K255" i="1"/>
  <c r="CD254" i="1"/>
  <c r="BO254" i="1"/>
  <c r="AZ254" i="1"/>
  <c r="AK254" i="1"/>
  <c r="P254" i="1"/>
  <c r="Q254" i="1" s="1"/>
  <c r="K254" i="1"/>
  <c r="CD253" i="1"/>
  <c r="BO253" i="1"/>
  <c r="AZ253" i="1"/>
  <c r="AK253" i="1"/>
  <c r="P253" i="1"/>
  <c r="K253" i="1"/>
  <c r="CD252" i="1"/>
  <c r="BO252" i="1"/>
  <c r="AZ252" i="1"/>
  <c r="AK252" i="1"/>
  <c r="P252" i="1"/>
  <c r="R252" i="1" s="1"/>
  <c r="K252" i="1"/>
  <c r="CD251" i="1"/>
  <c r="BO251" i="1"/>
  <c r="AZ251" i="1"/>
  <c r="AK251" i="1"/>
  <c r="P251" i="1"/>
  <c r="K251" i="1"/>
  <c r="CD250" i="1"/>
  <c r="BO250" i="1"/>
  <c r="AZ250" i="1"/>
  <c r="AK250" i="1"/>
  <c r="P250" i="1"/>
  <c r="Q250" i="1" s="1"/>
  <c r="K250" i="1"/>
  <c r="CD249" i="1"/>
  <c r="BO249" i="1"/>
  <c r="AZ249" i="1"/>
  <c r="AK249" i="1"/>
  <c r="P249" i="1"/>
  <c r="Q249" i="1" s="1"/>
  <c r="K249" i="1"/>
  <c r="CD248" i="1"/>
  <c r="BO248" i="1"/>
  <c r="AZ248" i="1"/>
  <c r="AK248" i="1"/>
  <c r="P248" i="1"/>
  <c r="K248" i="1"/>
  <c r="CD247" i="1"/>
  <c r="BO247" i="1"/>
  <c r="AZ247" i="1"/>
  <c r="AK247" i="1"/>
  <c r="P247" i="1"/>
  <c r="Q247" i="1" s="1"/>
  <c r="K247" i="1"/>
  <c r="CD246" i="1"/>
  <c r="BO246" i="1"/>
  <c r="AZ246" i="1"/>
  <c r="AK246" i="1"/>
  <c r="P246" i="1"/>
  <c r="Q246" i="1" s="1"/>
  <c r="K246" i="1"/>
  <c r="CD245" i="1"/>
  <c r="BO245" i="1"/>
  <c r="AZ245" i="1"/>
  <c r="AK245" i="1"/>
  <c r="P245" i="1"/>
  <c r="Q245" i="1" s="1"/>
  <c r="K245" i="1"/>
  <c r="CD244" i="1"/>
  <c r="BO244" i="1"/>
  <c r="AZ244" i="1"/>
  <c r="AK244" i="1"/>
  <c r="P244" i="1"/>
  <c r="Q244" i="1" s="1"/>
  <c r="K244" i="1"/>
  <c r="CD243" i="1"/>
  <c r="BO243" i="1"/>
  <c r="AZ243" i="1"/>
  <c r="AK243" i="1"/>
  <c r="P243" i="1"/>
  <c r="Q243" i="1" s="1"/>
  <c r="K243" i="1"/>
  <c r="CD242" i="1"/>
  <c r="BO242" i="1"/>
  <c r="AZ242" i="1"/>
  <c r="AK242" i="1"/>
  <c r="P242" i="1"/>
  <c r="Q242" i="1" s="1"/>
  <c r="K242" i="1"/>
  <c r="CD241" i="1"/>
  <c r="BO241" i="1"/>
  <c r="AZ241" i="1"/>
  <c r="AK241" i="1"/>
  <c r="P241" i="1"/>
  <c r="Q241" i="1" s="1"/>
  <c r="K241" i="1"/>
  <c r="CD240" i="1"/>
  <c r="BO240" i="1"/>
  <c r="AZ240" i="1"/>
  <c r="AK240" i="1"/>
  <c r="P240" i="1"/>
  <c r="K240" i="1"/>
  <c r="CD239" i="1"/>
  <c r="BO239" i="1"/>
  <c r="AZ239" i="1"/>
  <c r="AK239" i="1"/>
  <c r="P239" i="1"/>
  <c r="Q239" i="1" s="1"/>
  <c r="K239" i="1"/>
  <c r="CD238" i="1"/>
  <c r="BO238" i="1"/>
  <c r="AZ238" i="1"/>
  <c r="AK238" i="1"/>
  <c r="P238" i="1"/>
  <c r="Q238" i="1" s="1"/>
  <c r="K238" i="1"/>
  <c r="CD237" i="1"/>
  <c r="BO237" i="1"/>
  <c r="AZ237" i="1"/>
  <c r="AK237" i="1"/>
  <c r="P237" i="1"/>
  <c r="K237" i="1"/>
  <c r="CD236" i="1"/>
  <c r="BO236" i="1"/>
  <c r="AZ236" i="1"/>
  <c r="AK236" i="1"/>
  <c r="P236" i="1"/>
  <c r="CF236" i="1" s="1"/>
  <c r="K236" i="1"/>
  <c r="CD235" i="1"/>
  <c r="BO235" i="1"/>
  <c r="AZ235" i="1"/>
  <c r="AK235" i="1"/>
  <c r="P235" i="1"/>
  <c r="K235" i="1"/>
  <c r="CD234" i="1"/>
  <c r="BO234" i="1"/>
  <c r="AZ234" i="1"/>
  <c r="AK234" i="1"/>
  <c r="P234" i="1"/>
  <c r="Q234" i="1" s="1"/>
  <c r="K234" i="1"/>
  <c r="CD233" i="1"/>
  <c r="BO233" i="1"/>
  <c r="AZ233" i="1"/>
  <c r="AK233" i="1"/>
  <c r="P233" i="1"/>
  <c r="Q233" i="1" s="1"/>
  <c r="K233" i="1"/>
  <c r="CD232" i="1"/>
  <c r="BO232" i="1"/>
  <c r="AZ232" i="1"/>
  <c r="AK232" i="1"/>
  <c r="P232" i="1"/>
  <c r="K232" i="1"/>
  <c r="CD231" i="1"/>
  <c r="BO231" i="1"/>
  <c r="AZ231" i="1"/>
  <c r="AK231" i="1"/>
  <c r="P231" i="1"/>
  <c r="Q231" i="1" s="1"/>
  <c r="K231" i="1"/>
  <c r="CD230" i="1"/>
  <c r="BO230" i="1"/>
  <c r="AZ230" i="1"/>
  <c r="AK230" i="1"/>
  <c r="P230" i="1"/>
  <c r="Q230" i="1" s="1"/>
  <c r="K230" i="1"/>
  <c r="CD229" i="1"/>
  <c r="BO229" i="1"/>
  <c r="AZ229" i="1"/>
  <c r="AK229" i="1"/>
  <c r="P229" i="1"/>
  <c r="CF229" i="1" s="1"/>
  <c r="K229" i="1"/>
  <c r="CD228" i="1"/>
  <c r="BO228" i="1"/>
  <c r="AZ228" i="1"/>
  <c r="AK228" i="1"/>
  <c r="P228" i="1"/>
  <c r="Q228" i="1" s="1"/>
  <c r="K228" i="1"/>
  <c r="CD227" i="1"/>
  <c r="BO227" i="1"/>
  <c r="AZ227" i="1"/>
  <c r="AK227" i="1"/>
  <c r="P227" i="1"/>
  <c r="Q227" i="1" s="1"/>
  <c r="K227" i="1"/>
  <c r="CD226" i="1"/>
  <c r="BO226" i="1"/>
  <c r="AZ226" i="1"/>
  <c r="AK226" i="1"/>
  <c r="P226" i="1"/>
  <c r="Q226" i="1" s="1"/>
  <c r="K226" i="1"/>
  <c r="CD225" i="1"/>
  <c r="BO225" i="1"/>
  <c r="AZ225" i="1"/>
  <c r="AK225" i="1"/>
  <c r="P225" i="1"/>
  <c r="Q225" i="1" s="1"/>
  <c r="K225" i="1"/>
  <c r="CD224" i="1"/>
  <c r="BO224" i="1"/>
  <c r="AZ224" i="1"/>
  <c r="AK224" i="1"/>
  <c r="P224" i="1"/>
  <c r="K224" i="1"/>
  <c r="CD223" i="1"/>
  <c r="BO223" i="1"/>
  <c r="AZ223" i="1"/>
  <c r="AK223" i="1"/>
  <c r="P223" i="1"/>
  <c r="R223" i="1" s="1"/>
  <c r="K223" i="1"/>
  <c r="CD222" i="1"/>
  <c r="BO222" i="1"/>
  <c r="AZ222" i="1"/>
  <c r="AK222" i="1"/>
  <c r="P222" i="1"/>
  <c r="R222" i="1" s="1"/>
  <c r="K222" i="1"/>
  <c r="CD221" i="1"/>
  <c r="BO221" i="1"/>
  <c r="AZ221" i="1"/>
  <c r="AK221" i="1"/>
  <c r="P221" i="1"/>
  <c r="K221" i="1"/>
  <c r="CD220" i="1"/>
  <c r="BO220" i="1"/>
  <c r="AZ220" i="1"/>
  <c r="AK220" i="1"/>
  <c r="P220" i="1"/>
  <c r="Q220" i="1" s="1"/>
  <c r="K220" i="1"/>
  <c r="CD219" i="1"/>
  <c r="BO219" i="1"/>
  <c r="AZ219" i="1"/>
  <c r="AK219" i="1"/>
  <c r="P219" i="1"/>
  <c r="K219" i="1"/>
  <c r="CD218" i="1"/>
  <c r="BO218" i="1"/>
  <c r="AZ218" i="1"/>
  <c r="AK218" i="1"/>
  <c r="P218" i="1"/>
  <c r="Q218" i="1" s="1"/>
  <c r="K218" i="1"/>
  <c r="CD217" i="1"/>
  <c r="BO217" i="1"/>
  <c r="AZ217" i="1"/>
  <c r="AK217" i="1"/>
  <c r="P217" i="1"/>
  <c r="Q217" i="1" s="1"/>
  <c r="K217" i="1"/>
  <c r="CD216" i="1"/>
  <c r="BO216" i="1"/>
  <c r="AZ216" i="1"/>
  <c r="AK216" i="1"/>
  <c r="P216" i="1"/>
  <c r="K216" i="1"/>
  <c r="CD215" i="1"/>
  <c r="BO215" i="1"/>
  <c r="AZ215" i="1"/>
  <c r="AK215" i="1"/>
  <c r="P215" i="1"/>
  <c r="Q215" i="1" s="1"/>
  <c r="K215" i="1"/>
  <c r="CD214" i="1"/>
  <c r="BO214" i="1"/>
  <c r="AZ214" i="1"/>
  <c r="AK214" i="1"/>
  <c r="P214" i="1"/>
  <c r="R214" i="1" s="1"/>
  <c r="K214" i="1"/>
  <c r="CD213" i="1"/>
  <c r="BO213" i="1"/>
  <c r="AZ213" i="1"/>
  <c r="AK213" i="1"/>
  <c r="P213" i="1"/>
  <c r="Q213" i="1" s="1"/>
  <c r="K213" i="1"/>
  <c r="CD212" i="1"/>
  <c r="BO212" i="1"/>
  <c r="AZ212" i="1"/>
  <c r="AK212" i="1"/>
  <c r="P212" i="1"/>
  <c r="R212" i="1" s="1"/>
  <c r="K212" i="1"/>
  <c r="CD211" i="1"/>
  <c r="BO211" i="1"/>
  <c r="AZ211" i="1"/>
  <c r="AK211" i="1"/>
  <c r="P211" i="1"/>
  <c r="R211" i="1" s="1"/>
  <c r="K211" i="1"/>
  <c r="CD210" i="1"/>
  <c r="BO210" i="1"/>
  <c r="AZ210" i="1"/>
  <c r="AK210" i="1"/>
  <c r="P210" i="1"/>
  <c r="R210" i="1" s="1"/>
  <c r="K210" i="1"/>
  <c r="CD209" i="1"/>
  <c r="BO209" i="1"/>
  <c r="AZ209" i="1"/>
  <c r="AK209" i="1"/>
  <c r="P209" i="1"/>
  <c r="Q209" i="1" s="1"/>
  <c r="K209" i="1"/>
  <c r="CD208" i="1"/>
  <c r="BO208" i="1"/>
  <c r="AZ208" i="1"/>
  <c r="AK208" i="1"/>
  <c r="P208" i="1"/>
  <c r="K208" i="1"/>
  <c r="CD207" i="1"/>
  <c r="BO207" i="1"/>
  <c r="AZ207" i="1"/>
  <c r="AK207" i="1"/>
  <c r="P207" i="1"/>
  <c r="CF207" i="1" s="1"/>
  <c r="K207" i="1"/>
  <c r="CD206" i="1"/>
  <c r="BO206" i="1"/>
  <c r="AZ206" i="1"/>
  <c r="AK206" i="1"/>
  <c r="P206" i="1"/>
  <c r="R206" i="1" s="1"/>
  <c r="K206" i="1"/>
  <c r="CD205" i="1"/>
  <c r="BO205" i="1"/>
  <c r="AZ205" i="1"/>
  <c r="AK205" i="1"/>
  <c r="P205" i="1"/>
  <c r="K205" i="1"/>
  <c r="CD204" i="1"/>
  <c r="BO204" i="1"/>
  <c r="AZ204" i="1"/>
  <c r="AK204" i="1"/>
  <c r="P204" i="1"/>
  <c r="R204" i="1" s="1"/>
  <c r="K204" i="1"/>
  <c r="CD203" i="1"/>
  <c r="BO203" i="1"/>
  <c r="AZ203" i="1"/>
  <c r="AK203" i="1"/>
  <c r="P203" i="1"/>
  <c r="K203" i="1"/>
  <c r="CD202" i="1"/>
  <c r="BO202" i="1"/>
  <c r="AZ202" i="1"/>
  <c r="AK202" i="1"/>
  <c r="P202" i="1"/>
  <c r="Q202" i="1" s="1"/>
  <c r="K202" i="1"/>
  <c r="CD201" i="1"/>
  <c r="BO201" i="1"/>
  <c r="AZ201" i="1"/>
  <c r="AK201" i="1"/>
  <c r="P201" i="1"/>
  <c r="Q201" i="1" s="1"/>
  <c r="K201" i="1"/>
  <c r="CD200" i="1"/>
  <c r="BO200" i="1"/>
  <c r="AZ200" i="1"/>
  <c r="AK200" i="1"/>
  <c r="P200" i="1"/>
  <c r="K200" i="1"/>
  <c r="CD199" i="1"/>
  <c r="BO199" i="1"/>
  <c r="AZ199" i="1"/>
  <c r="AK199" i="1"/>
  <c r="P199" i="1"/>
  <c r="Q199" i="1" s="1"/>
  <c r="K199" i="1"/>
  <c r="CD198" i="1"/>
  <c r="BO198" i="1"/>
  <c r="AZ198" i="1"/>
  <c r="AK198" i="1"/>
  <c r="P198" i="1"/>
  <c r="R198" i="1" s="1"/>
  <c r="K198" i="1"/>
  <c r="CD197" i="1"/>
  <c r="BO197" i="1"/>
  <c r="AZ197" i="1"/>
  <c r="AK197" i="1"/>
  <c r="P197" i="1"/>
  <c r="CF197" i="1" s="1"/>
  <c r="K197" i="1"/>
  <c r="CD196" i="1"/>
  <c r="BO196" i="1"/>
  <c r="AZ196" i="1"/>
  <c r="AK196" i="1"/>
  <c r="P196" i="1"/>
  <c r="Q196" i="1" s="1"/>
  <c r="K196" i="1"/>
  <c r="CD195" i="1"/>
  <c r="BO195" i="1"/>
  <c r="AZ195" i="1"/>
  <c r="AK195" i="1"/>
  <c r="P195" i="1"/>
  <c r="Q195" i="1" s="1"/>
  <c r="K195" i="1"/>
  <c r="CD194" i="1"/>
  <c r="BO194" i="1"/>
  <c r="AZ194" i="1"/>
  <c r="AK194" i="1"/>
  <c r="P194" i="1"/>
  <c r="Q194" i="1" s="1"/>
  <c r="K194" i="1"/>
  <c r="CD193" i="1"/>
  <c r="BO193" i="1"/>
  <c r="AZ193" i="1"/>
  <c r="AK193" i="1"/>
  <c r="P193" i="1"/>
  <c r="CF193" i="1" s="1"/>
  <c r="K193" i="1"/>
  <c r="CD192" i="1"/>
  <c r="BO192" i="1"/>
  <c r="AZ192" i="1"/>
  <c r="AK192" i="1"/>
  <c r="P192" i="1"/>
  <c r="K192" i="1"/>
  <c r="CD191" i="1"/>
  <c r="BO191" i="1"/>
  <c r="AZ191" i="1"/>
  <c r="AK191" i="1"/>
  <c r="P191" i="1"/>
  <c r="R191" i="1" s="1"/>
  <c r="K191" i="1"/>
  <c r="CD190" i="1"/>
  <c r="BO190" i="1"/>
  <c r="AZ190" i="1"/>
  <c r="AK190" i="1"/>
  <c r="P190" i="1"/>
  <c r="Q190" i="1" s="1"/>
  <c r="K190" i="1"/>
  <c r="CD189" i="1"/>
  <c r="BO189" i="1"/>
  <c r="AZ189" i="1"/>
  <c r="AK189" i="1"/>
  <c r="P189" i="1"/>
  <c r="K189" i="1"/>
  <c r="CD188" i="1"/>
  <c r="BO188" i="1"/>
  <c r="AZ188" i="1"/>
  <c r="AK188" i="1"/>
  <c r="P188" i="1"/>
  <c r="Q188" i="1" s="1"/>
  <c r="K188" i="1"/>
  <c r="CD187" i="1"/>
  <c r="BO187" i="1"/>
  <c r="AZ187" i="1"/>
  <c r="AK187" i="1"/>
  <c r="P187" i="1"/>
  <c r="K187" i="1"/>
  <c r="CD186" i="1"/>
  <c r="BO186" i="1"/>
  <c r="AZ186" i="1"/>
  <c r="AK186" i="1"/>
  <c r="P186" i="1"/>
  <c r="Q186" i="1" s="1"/>
  <c r="K186" i="1"/>
  <c r="CD185" i="1"/>
  <c r="BO185" i="1"/>
  <c r="AZ185" i="1"/>
  <c r="AK185" i="1"/>
  <c r="P185" i="1"/>
  <c r="Q185" i="1" s="1"/>
  <c r="K185" i="1"/>
  <c r="CD184" i="1"/>
  <c r="BO184" i="1"/>
  <c r="AZ184" i="1"/>
  <c r="AK184" i="1"/>
  <c r="P184" i="1"/>
  <c r="K184" i="1"/>
  <c r="CD183" i="1"/>
  <c r="BO183" i="1"/>
  <c r="AZ183" i="1"/>
  <c r="AK183" i="1"/>
  <c r="P183" i="1"/>
  <c r="Q183" i="1" s="1"/>
  <c r="K183" i="1"/>
  <c r="CD182" i="1"/>
  <c r="BO182" i="1"/>
  <c r="AZ182" i="1"/>
  <c r="AK182" i="1"/>
  <c r="P182" i="1"/>
  <c r="Q182" i="1" s="1"/>
  <c r="K182" i="1"/>
  <c r="CD181" i="1"/>
  <c r="BO181" i="1"/>
  <c r="AZ181" i="1"/>
  <c r="AK181" i="1"/>
  <c r="P181" i="1"/>
  <c r="Q181" i="1" s="1"/>
  <c r="K181" i="1"/>
  <c r="CD180" i="1"/>
  <c r="BO180" i="1"/>
  <c r="AZ180" i="1"/>
  <c r="AK180" i="1"/>
  <c r="P180" i="1"/>
  <c r="Q180" i="1" s="1"/>
  <c r="K180" i="1"/>
  <c r="CD179" i="1"/>
  <c r="BO179" i="1"/>
  <c r="AZ179" i="1"/>
  <c r="AK179" i="1"/>
  <c r="P179" i="1"/>
  <c r="Q179" i="1" s="1"/>
  <c r="K179" i="1"/>
  <c r="CD178" i="1"/>
  <c r="BO178" i="1"/>
  <c r="AZ178" i="1"/>
  <c r="AK178" i="1"/>
  <c r="P178" i="1"/>
  <c r="Q178" i="1" s="1"/>
  <c r="K178" i="1"/>
  <c r="CD177" i="1"/>
  <c r="BO177" i="1"/>
  <c r="AZ177" i="1"/>
  <c r="AK177" i="1"/>
  <c r="P177" i="1"/>
  <c r="R177" i="1" s="1"/>
  <c r="K177" i="1"/>
  <c r="CD176" i="1"/>
  <c r="BO176" i="1"/>
  <c r="AZ176" i="1"/>
  <c r="AK176" i="1"/>
  <c r="P176" i="1"/>
  <c r="CF176" i="1" s="1"/>
  <c r="K176" i="1"/>
  <c r="CD175" i="1"/>
  <c r="BO175" i="1"/>
  <c r="AZ175" i="1"/>
  <c r="AK175" i="1"/>
  <c r="P175" i="1"/>
  <c r="R175" i="1" s="1"/>
  <c r="K175" i="1"/>
  <c r="CC174" i="1"/>
  <c r="CD174" i="1" s="1"/>
  <c r="P174" i="1"/>
  <c r="Q174" i="1" s="1"/>
  <c r="K174" i="1"/>
  <c r="CC173" i="1"/>
  <c r="CD173" i="1" s="1"/>
  <c r="P173" i="1"/>
  <c r="R173" i="1" s="1"/>
  <c r="K173" i="1"/>
  <c r="CC172" i="1"/>
  <c r="CD172" i="1" s="1"/>
  <c r="P172" i="1"/>
  <c r="K172" i="1"/>
  <c r="CC171" i="1"/>
  <c r="CD171" i="1" s="1"/>
  <c r="P171" i="1"/>
  <c r="CF171" i="1" s="1"/>
  <c r="K171" i="1"/>
  <c r="CC170" i="1"/>
  <c r="CD170" i="1" s="1"/>
  <c r="P170" i="1"/>
  <c r="Q170" i="1" s="1"/>
  <c r="K170" i="1"/>
  <c r="CC169" i="1"/>
  <c r="CD169" i="1" s="1"/>
  <c r="P169" i="1"/>
  <c r="R169" i="1" s="1"/>
  <c r="K169" i="1"/>
  <c r="CC168" i="1"/>
  <c r="CD168" i="1" s="1"/>
  <c r="P168" i="1"/>
  <c r="Q168" i="1" s="1"/>
  <c r="K168" i="1"/>
  <c r="CC167" i="1"/>
  <c r="CD167" i="1" s="1"/>
  <c r="P167" i="1"/>
  <c r="K167" i="1"/>
  <c r="CC166" i="1"/>
  <c r="CD166" i="1" s="1"/>
  <c r="P166" i="1"/>
  <c r="K166" i="1"/>
  <c r="CC165" i="1"/>
  <c r="CD165" i="1" s="1"/>
  <c r="P165" i="1"/>
  <c r="Q165" i="1" s="1"/>
  <c r="K165" i="1"/>
  <c r="CC164" i="1"/>
  <c r="CD164" i="1" s="1"/>
  <c r="P164" i="1"/>
  <c r="Q164" i="1" s="1"/>
  <c r="K164" i="1"/>
  <c r="CC163" i="1"/>
  <c r="CD163" i="1" s="1"/>
  <c r="P163" i="1"/>
  <c r="Q163" i="1" s="1"/>
  <c r="K163" i="1"/>
  <c r="CC162" i="1"/>
  <c r="CD162" i="1" s="1"/>
  <c r="P162" i="1"/>
  <c r="Q162" i="1" s="1"/>
  <c r="K162" i="1"/>
  <c r="CC161" i="1"/>
  <c r="CD161" i="1" s="1"/>
  <c r="P161" i="1"/>
  <c r="R161" i="1" s="1"/>
  <c r="K161" i="1"/>
  <c r="CC160" i="1"/>
  <c r="CD160" i="1" s="1"/>
  <c r="P160" i="1"/>
  <c r="CF160" i="1" s="1"/>
  <c r="K160" i="1"/>
  <c r="CC159" i="1"/>
  <c r="CD159" i="1" s="1"/>
  <c r="P159" i="1"/>
  <c r="R159" i="1" s="1"/>
  <c r="K159" i="1"/>
  <c r="CC158" i="1"/>
  <c r="CD158" i="1" s="1"/>
  <c r="P158" i="1"/>
  <c r="CF158" i="1" s="1"/>
  <c r="K158" i="1"/>
  <c r="CC157" i="1"/>
  <c r="CD157" i="1" s="1"/>
  <c r="P157" i="1"/>
  <c r="R157" i="1" s="1"/>
  <c r="K157" i="1"/>
  <c r="CC156" i="1"/>
  <c r="CD156" i="1" s="1"/>
  <c r="P156" i="1"/>
  <c r="K156" i="1"/>
  <c r="CC155" i="1"/>
  <c r="CD155" i="1" s="1"/>
  <c r="P155" i="1"/>
  <c r="K155" i="1"/>
  <c r="CC154" i="1"/>
  <c r="CD154" i="1" s="1"/>
  <c r="P154" i="1"/>
  <c r="Q154" i="1" s="1"/>
  <c r="K154" i="1"/>
  <c r="CC153" i="1"/>
  <c r="CD153" i="1" s="1"/>
  <c r="P153" i="1"/>
  <c r="R153" i="1" s="1"/>
  <c r="K153" i="1"/>
  <c r="CC152" i="1"/>
  <c r="CD152" i="1" s="1"/>
  <c r="P152" i="1"/>
  <c r="R152" i="1" s="1"/>
  <c r="K152" i="1"/>
  <c r="CC151" i="1"/>
  <c r="CD151" i="1" s="1"/>
  <c r="P151" i="1"/>
  <c r="K151" i="1"/>
  <c r="CC150" i="1"/>
  <c r="CD150" i="1" s="1"/>
  <c r="P150" i="1"/>
  <c r="K150" i="1"/>
  <c r="CC149" i="1"/>
  <c r="CD149" i="1" s="1"/>
  <c r="AK149" i="1"/>
  <c r="P149" i="1"/>
  <c r="R149" i="1" s="1"/>
  <c r="K149" i="1"/>
  <c r="CD148" i="1"/>
  <c r="BO148" i="1"/>
  <c r="AZ148" i="1"/>
  <c r="AK148" i="1"/>
  <c r="P148" i="1"/>
  <c r="Q148" i="1" s="1"/>
  <c r="K148" i="1"/>
  <c r="CD147" i="1"/>
  <c r="BO147" i="1"/>
  <c r="AZ147" i="1"/>
  <c r="AK147" i="1"/>
  <c r="P147" i="1"/>
  <c r="R147" i="1" s="1"/>
  <c r="K147" i="1"/>
  <c r="CD146" i="1"/>
  <c r="BO146" i="1"/>
  <c r="AZ146" i="1"/>
  <c r="AK146" i="1"/>
  <c r="P146" i="1"/>
  <c r="R146" i="1" s="1"/>
  <c r="K146" i="1"/>
  <c r="CD145" i="1"/>
  <c r="BO145" i="1"/>
  <c r="AZ145" i="1"/>
  <c r="AK145" i="1"/>
  <c r="P145" i="1"/>
  <c r="Q145" i="1" s="1"/>
  <c r="K145" i="1"/>
  <c r="CD144" i="1"/>
  <c r="BO144" i="1"/>
  <c r="AZ144" i="1"/>
  <c r="AK144" i="1"/>
  <c r="P144" i="1"/>
  <c r="R144" i="1" s="1"/>
  <c r="K144" i="1"/>
  <c r="CD143" i="1"/>
  <c r="BO143" i="1"/>
  <c r="AZ143" i="1"/>
  <c r="AK143" i="1"/>
  <c r="P143" i="1"/>
  <c r="R143" i="1" s="1"/>
  <c r="K143" i="1"/>
  <c r="CD142" i="1"/>
  <c r="BO142" i="1"/>
  <c r="AZ142" i="1"/>
  <c r="AK142" i="1"/>
  <c r="P142" i="1"/>
  <c r="K142" i="1"/>
  <c r="CD141" i="1"/>
  <c r="BO141" i="1"/>
  <c r="AZ141" i="1"/>
  <c r="AK141" i="1"/>
  <c r="P141" i="1"/>
  <c r="R141" i="1" s="1"/>
  <c r="K141" i="1"/>
  <c r="CD140" i="1"/>
  <c r="BO140" i="1"/>
  <c r="AZ140" i="1"/>
  <c r="AK140" i="1"/>
  <c r="P140" i="1"/>
  <c r="R140" i="1" s="1"/>
  <c r="K140" i="1"/>
  <c r="CD139" i="1"/>
  <c r="BO139" i="1"/>
  <c r="AZ139" i="1"/>
  <c r="AK139" i="1"/>
  <c r="P139" i="1"/>
  <c r="CF139" i="1" s="1"/>
  <c r="K139" i="1"/>
  <c r="CD138" i="1"/>
  <c r="BO138" i="1"/>
  <c r="AZ138" i="1"/>
  <c r="AK138" i="1"/>
  <c r="P138" i="1"/>
  <c r="Q138" i="1" s="1"/>
  <c r="K138" i="1"/>
  <c r="CD137" i="1"/>
  <c r="BO137" i="1"/>
  <c r="AZ137" i="1"/>
  <c r="AK137" i="1"/>
  <c r="P137" i="1"/>
  <c r="K137" i="1"/>
  <c r="CD136" i="1"/>
  <c r="BO136" i="1"/>
  <c r="AZ136" i="1"/>
  <c r="AK136" i="1"/>
  <c r="P136" i="1"/>
  <c r="Q136" i="1" s="1"/>
  <c r="K136" i="1"/>
  <c r="CD135" i="1"/>
  <c r="BO135" i="1"/>
  <c r="AZ135" i="1"/>
  <c r="AK135" i="1"/>
  <c r="P135" i="1"/>
  <c r="R135" i="1" s="1"/>
  <c r="K135" i="1"/>
  <c r="CD134" i="1"/>
  <c r="BO134" i="1"/>
  <c r="AZ134" i="1"/>
  <c r="AK134" i="1"/>
  <c r="P134" i="1"/>
  <c r="K134" i="1"/>
  <c r="CD133" i="1"/>
  <c r="BO133" i="1"/>
  <c r="AZ133" i="1"/>
  <c r="AK133" i="1"/>
  <c r="P133" i="1"/>
  <c r="Q133" i="1" s="1"/>
  <c r="K133" i="1"/>
  <c r="CD132" i="1"/>
  <c r="BO132" i="1"/>
  <c r="AZ132" i="1"/>
  <c r="AK132" i="1"/>
  <c r="P132" i="1"/>
  <c r="R132" i="1" s="1"/>
  <c r="K132" i="1"/>
  <c r="CD131" i="1"/>
  <c r="BO131" i="1"/>
  <c r="AZ131" i="1"/>
  <c r="AK131" i="1"/>
  <c r="P131" i="1"/>
  <c r="Q131" i="1" s="1"/>
  <c r="K131" i="1"/>
  <c r="CD130" i="1"/>
  <c r="BO130" i="1"/>
  <c r="AZ130" i="1"/>
  <c r="AK130" i="1"/>
  <c r="P130" i="1"/>
  <c r="Q130" i="1" s="1"/>
  <c r="K130" i="1"/>
  <c r="CD129" i="1"/>
  <c r="BO129" i="1"/>
  <c r="AZ129" i="1"/>
  <c r="AK129" i="1"/>
  <c r="P129" i="1"/>
  <c r="Q129" i="1" s="1"/>
  <c r="K129" i="1"/>
  <c r="CD128" i="1"/>
  <c r="BO128" i="1"/>
  <c r="AZ128" i="1"/>
  <c r="AK128" i="1"/>
  <c r="P128" i="1"/>
  <c r="Q128" i="1" s="1"/>
  <c r="K128" i="1"/>
  <c r="CD127" i="1"/>
  <c r="BO127" i="1"/>
  <c r="AZ127" i="1"/>
  <c r="AK127" i="1"/>
  <c r="P127" i="1"/>
  <c r="R127" i="1" s="1"/>
  <c r="K127" i="1"/>
  <c r="CD126" i="1"/>
  <c r="BO126" i="1"/>
  <c r="AZ126" i="1"/>
  <c r="AK126" i="1"/>
  <c r="P126" i="1"/>
  <c r="K126" i="1"/>
  <c r="CD125" i="1"/>
  <c r="BO125" i="1"/>
  <c r="AZ125" i="1"/>
  <c r="AK125" i="1"/>
  <c r="P125" i="1"/>
  <c r="Q125" i="1" s="1"/>
  <c r="K125" i="1"/>
  <c r="CD124" i="1"/>
  <c r="BO124" i="1"/>
  <c r="AZ124" i="1"/>
  <c r="AK124" i="1"/>
  <c r="P124" i="1"/>
  <c r="R124" i="1" s="1"/>
  <c r="K124" i="1"/>
  <c r="CD123" i="1"/>
  <c r="BO123" i="1"/>
  <c r="AZ123" i="1"/>
  <c r="AK123" i="1"/>
  <c r="P123" i="1"/>
  <c r="K123" i="1"/>
  <c r="CD122" i="1"/>
  <c r="BO122" i="1"/>
  <c r="AZ122" i="1"/>
  <c r="AK122" i="1"/>
  <c r="P122" i="1"/>
  <c r="R122" i="1" s="1"/>
  <c r="K122" i="1"/>
  <c r="CD121" i="1"/>
  <c r="BO121" i="1"/>
  <c r="AZ121" i="1"/>
  <c r="AK121" i="1"/>
  <c r="P121" i="1"/>
  <c r="K121" i="1"/>
  <c r="CD120" i="1"/>
  <c r="BO120" i="1"/>
  <c r="AZ120" i="1"/>
  <c r="AK120" i="1"/>
  <c r="P120" i="1"/>
  <c r="R120" i="1" s="1"/>
  <c r="K120" i="1"/>
  <c r="CD119" i="1"/>
  <c r="BO119" i="1"/>
  <c r="AZ119" i="1"/>
  <c r="AK119" i="1"/>
  <c r="P119" i="1"/>
  <c r="Q119" i="1" s="1"/>
  <c r="K119" i="1"/>
  <c r="CD118" i="1"/>
  <c r="BO118" i="1"/>
  <c r="AZ118" i="1"/>
  <c r="AK118" i="1"/>
  <c r="P118" i="1"/>
  <c r="K118" i="1"/>
  <c r="CD117" i="1"/>
  <c r="BO117" i="1"/>
  <c r="AZ117" i="1"/>
  <c r="AK117" i="1"/>
  <c r="P117" i="1"/>
  <c r="Q117" i="1" s="1"/>
  <c r="K117" i="1"/>
  <c r="CD116" i="1"/>
  <c r="BO116" i="1"/>
  <c r="AZ116" i="1"/>
  <c r="AK116" i="1"/>
  <c r="P116" i="1"/>
  <c r="Q116" i="1" s="1"/>
  <c r="K116" i="1"/>
  <c r="CD115" i="1"/>
  <c r="BO115" i="1"/>
  <c r="AZ115" i="1"/>
  <c r="AK115" i="1"/>
  <c r="P115" i="1"/>
  <c r="Q115" i="1" s="1"/>
  <c r="K115" i="1"/>
  <c r="CD114" i="1"/>
  <c r="BO114" i="1"/>
  <c r="AZ114" i="1"/>
  <c r="AK114" i="1"/>
  <c r="P114" i="1"/>
  <c r="R114" i="1" s="1"/>
  <c r="K114" i="1"/>
  <c r="CD113" i="1"/>
  <c r="BO113" i="1"/>
  <c r="AZ113" i="1"/>
  <c r="AK113" i="1"/>
  <c r="P113" i="1"/>
  <c r="R113" i="1" s="1"/>
  <c r="K113" i="1"/>
  <c r="CD112" i="1"/>
  <c r="BO112" i="1"/>
  <c r="AZ112" i="1"/>
  <c r="AK112" i="1"/>
  <c r="P112" i="1"/>
  <c r="R112" i="1" s="1"/>
  <c r="K112" i="1"/>
  <c r="CD111" i="1"/>
  <c r="BO111" i="1"/>
  <c r="AZ111" i="1"/>
  <c r="AK111" i="1"/>
  <c r="P111" i="1"/>
  <c r="R111" i="1" s="1"/>
  <c r="K111" i="1"/>
  <c r="CD110" i="1"/>
  <c r="BO110" i="1"/>
  <c r="AZ110" i="1"/>
  <c r="AK110" i="1"/>
  <c r="P110" i="1"/>
  <c r="K110" i="1"/>
  <c r="CD109" i="1"/>
  <c r="BO109" i="1"/>
  <c r="AZ109" i="1"/>
  <c r="AK109" i="1"/>
  <c r="P109" i="1"/>
  <c r="R109" i="1" s="1"/>
  <c r="K109" i="1"/>
  <c r="CD108" i="1"/>
  <c r="BO108" i="1"/>
  <c r="AZ108" i="1"/>
  <c r="AK108" i="1"/>
  <c r="P108" i="1"/>
  <c r="Q108" i="1" s="1"/>
  <c r="K108" i="1"/>
  <c r="CC107" i="1"/>
  <c r="BN107" i="1"/>
  <c r="AY107" i="1"/>
  <c r="AJ107" i="1"/>
  <c r="P107" i="1"/>
  <c r="K107" i="1"/>
  <c r="CC106" i="1"/>
  <c r="BN106" i="1"/>
  <c r="AY106" i="1"/>
  <c r="AJ106" i="1"/>
  <c r="P106" i="1"/>
  <c r="Q106" i="1" s="1"/>
  <c r="K106" i="1"/>
  <c r="CC105" i="1"/>
  <c r="BN105" i="1"/>
  <c r="AY105" i="1"/>
  <c r="AJ105" i="1"/>
  <c r="P105" i="1"/>
  <c r="K105" i="1"/>
  <c r="CD104" i="1"/>
  <c r="BO104" i="1"/>
  <c r="AZ104" i="1"/>
  <c r="AK104" i="1"/>
  <c r="P104" i="1"/>
  <c r="Q104" i="1" s="1"/>
  <c r="K104" i="1"/>
  <c r="CD103" i="1"/>
  <c r="BO103" i="1"/>
  <c r="AZ103" i="1"/>
  <c r="AK103" i="1"/>
  <c r="P103" i="1"/>
  <c r="Q103" i="1" s="1"/>
  <c r="K103" i="1"/>
  <c r="CD102" i="1"/>
  <c r="BO102" i="1"/>
  <c r="AZ102" i="1"/>
  <c r="AK102" i="1"/>
  <c r="P102" i="1"/>
  <c r="K102" i="1"/>
  <c r="CD101" i="1"/>
  <c r="BO101" i="1"/>
  <c r="AZ101" i="1"/>
  <c r="AK101" i="1"/>
  <c r="P101" i="1"/>
  <c r="R101" i="1" s="1"/>
  <c r="K101" i="1"/>
  <c r="CD100" i="1"/>
  <c r="BO100" i="1"/>
  <c r="AZ100" i="1"/>
  <c r="AK100" i="1"/>
  <c r="P100" i="1"/>
  <c r="Q100" i="1" s="1"/>
  <c r="K100" i="1"/>
  <c r="CD99" i="1"/>
  <c r="BO99" i="1"/>
  <c r="AZ99" i="1"/>
  <c r="AK99" i="1"/>
  <c r="P99" i="1"/>
  <c r="R99" i="1" s="1"/>
  <c r="K99" i="1"/>
  <c r="CD98" i="1"/>
  <c r="BO98" i="1"/>
  <c r="AZ98" i="1"/>
  <c r="AK98" i="1"/>
  <c r="P98" i="1"/>
  <c r="CF98" i="1" s="1"/>
  <c r="K98" i="1"/>
  <c r="CD97" i="1"/>
  <c r="BO97" i="1"/>
  <c r="AZ97" i="1"/>
  <c r="AK97" i="1"/>
  <c r="P97" i="1"/>
  <c r="Q97" i="1" s="1"/>
  <c r="K97" i="1"/>
  <c r="CD96" i="1"/>
  <c r="BO96" i="1"/>
  <c r="AZ96" i="1"/>
  <c r="AK96" i="1"/>
  <c r="P96" i="1"/>
  <c r="CF96" i="1" s="1"/>
  <c r="K96" i="1"/>
  <c r="CD95" i="1"/>
  <c r="BO95" i="1"/>
  <c r="AZ95" i="1"/>
  <c r="AK95" i="1"/>
  <c r="P95" i="1"/>
  <c r="Q95" i="1" s="1"/>
  <c r="K95" i="1"/>
  <c r="CD94" i="1"/>
  <c r="BO94" i="1"/>
  <c r="AZ94" i="1"/>
  <c r="AK94" i="1"/>
  <c r="P94" i="1"/>
  <c r="K94" i="1"/>
  <c r="CD93" i="1"/>
  <c r="BO93" i="1"/>
  <c r="AZ93" i="1"/>
  <c r="AK93" i="1"/>
  <c r="P93" i="1"/>
  <c r="Q93" i="1" s="1"/>
  <c r="K93" i="1"/>
  <c r="CD92" i="1"/>
  <c r="BO92" i="1"/>
  <c r="AZ92" i="1"/>
  <c r="AK92" i="1"/>
  <c r="P92" i="1"/>
  <c r="Q92" i="1" s="1"/>
  <c r="K92" i="1"/>
  <c r="CD91" i="1"/>
  <c r="BO91" i="1"/>
  <c r="AZ91" i="1"/>
  <c r="AK91" i="1"/>
  <c r="P91" i="1"/>
  <c r="K91" i="1"/>
  <c r="CD90" i="1"/>
  <c r="BO90" i="1"/>
  <c r="AZ90" i="1"/>
  <c r="AK90" i="1"/>
  <c r="P90" i="1"/>
  <c r="R90" i="1" s="1"/>
  <c r="K90" i="1"/>
  <c r="CD89" i="1"/>
  <c r="BO89" i="1"/>
  <c r="AZ89" i="1"/>
  <c r="AK89" i="1"/>
  <c r="P89" i="1"/>
  <c r="K89" i="1"/>
  <c r="CD88" i="1"/>
  <c r="BO88" i="1"/>
  <c r="AZ88" i="1"/>
  <c r="AK88" i="1"/>
  <c r="P88" i="1"/>
  <c r="Q88" i="1" s="1"/>
  <c r="K88" i="1"/>
  <c r="CD87" i="1"/>
  <c r="BO87" i="1"/>
  <c r="AZ87" i="1"/>
  <c r="AK87" i="1"/>
  <c r="P87" i="1"/>
  <c r="R87" i="1" s="1"/>
  <c r="K87" i="1"/>
  <c r="CD86" i="1"/>
  <c r="BO86" i="1"/>
  <c r="AZ86" i="1"/>
  <c r="AK86" i="1"/>
  <c r="K86" i="1"/>
  <c r="CD85" i="1"/>
  <c r="BO85" i="1"/>
  <c r="AZ85" i="1"/>
  <c r="AK85" i="1"/>
  <c r="P85" i="1"/>
  <c r="Q85" i="1" s="1"/>
  <c r="K85" i="1"/>
  <c r="CD84" i="1"/>
  <c r="BO84" i="1"/>
  <c r="AZ84" i="1"/>
  <c r="AK84" i="1"/>
  <c r="P84" i="1"/>
  <c r="Q84" i="1" s="1"/>
  <c r="K84" i="1"/>
  <c r="CD83" i="1"/>
  <c r="BO83" i="1"/>
  <c r="AZ83" i="1"/>
  <c r="AK83" i="1"/>
  <c r="P83" i="1"/>
  <c r="R83" i="1" s="1"/>
  <c r="K83" i="1"/>
  <c r="CD82" i="1"/>
  <c r="BO82" i="1"/>
  <c r="AZ82" i="1"/>
  <c r="AK82" i="1"/>
  <c r="P82" i="1"/>
  <c r="R82" i="1" s="1"/>
  <c r="K82" i="1"/>
  <c r="CD81" i="1"/>
  <c r="BO81" i="1"/>
  <c r="AZ81" i="1"/>
  <c r="AK81" i="1"/>
  <c r="P81" i="1"/>
  <c r="Q81" i="1" s="1"/>
  <c r="K81" i="1"/>
  <c r="CD80" i="1"/>
  <c r="BO80" i="1"/>
  <c r="AZ80" i="1"/>
  <c r="AK80" i="1"/>
  <c r="P80" i="1"/>
  <c r="K80" i="1"/>
  <c r="CD79" i="1"/>
  <c r="BO79" i="1"/>
  <c r="AZ79" i="1"/>
  <c r="AK79" i="1"/>
  <c r="P79" i="1"/>
  <c r="Q79" i="1" s="1"/>
  <c r="K79" i="1"/>
  <c r="CD78" i="1"/>
  <c r="BO78" i="1"/>
  <c r="AZ78" i="1"/>
  <c r="AK78" i="1"/>
  <c r="P78" i="1"/>
  <c r="CF78" i="1" s="1"/>
  <c r="K78" i="1"/>
  <c r="CD77" i="1"/>
  <c r="BO77" i="1"/>
  <c r="AZ77" i="1"/>
  <c r="AK77" i="1"/>
  <c r="P77" i="1"/>
  <c r="R77" i="1" s="1"/>
  <c r="K77" i="1"/>
  <c r="CD76" i="1"/>
  <c r="BO76" i="1"/>
  <c r="AZ76" i="1"/>
  <c r="AK76" i="1"/>
  <c r="P76" i="1"/>
  <c r="Q76" i="1" s="1"/>
  <c r="K76" i="1"/>
  <c r="CD75" i="1"/>
  <c r="BO75" i="1"/>
  <c r="AZ75" i="1"/>
  <c r="AK75" i="1"/>
  <c r="P75" i="1"/>
  <c r="K75" i="1"/>
  <c r="CD74" i="1"/>
  <c r="BO74" i="1"/>
  <c r="AZ74" i="1"/>
  <c r="AK74" i="1"/>
  <c r="P74" i="1"/>
  <c r="Q74" i="1" s="1"/>
  <c r="K74" i="1"/>
  <c r="CD73" i="1"/>
  <c r="BO73" i="1"/>
  <c r="AZ73" i="1"/>
  <c r="AK73" i="1"/>
  <c r="P73" i="1"/>
  <c r="Q73" i="1" s="1"/>
  <c r="K73" i="1"/>
  <c r="CD72" i="1"/>
  <c r="BO72" i="1"/>
  <c r="AZ72" i="1"/>
  <c r="AK72" i="1"/>
  <c r="P72" i="1"/>
  <c r="K72" i="1"/>
  <c r="CD71" i="1"/>
  <c r="BO71" i="1"/>
  <c r="AZ71" i="1"/>
  <c r="AK71" i="1"/>
  <c r="P71" i="1"/>
  <c r="R71" i="1" s="1"/>
  <c r="K71" i="1"/>
  <c r="CD70" i="1"/>
  <c r="BO70" i="1"/>
  <c r="AZ70" i="1"/>
  <c r="AK70" i="1"/>
  <c r="P70" i="1"/>
  <c r="K70" i="1"/>
  <c r="CD69" i="1"/>
  <c r="BO69" i="1"/>
  <c r="AZ69" i="1"/>
  <c r="AK69" i="1"/>
  <c r="P69" i="1"/>
  <c r="Q69" i="1" s="1"/>
  <c r="K69" i="1"/>
  <c r="CD68" i="1"/>
  <c r="BO68" i="1"/>
  <c r="AZ68" i="1"/>
  <c r="AK68" i="1"/>
  <c r="P68" i="1"/>
  <c r="Q68" i="1" s="1"/>
  <c r="K68" i="1"/>
  <c r="CD67" i="1"/>
  <c r="BO67" i="1"/>
  <c r="AZ67" i="1"/>
  <c r="AK67" i="1"/>
  <c r="P67" i="1"/>
  <c r="R67" i="1" s="1"/>
  <c r="K67" i="1"/>
  <c r="CD66" i="1"/>
  <c r="BO66" i="1"/>
  <c r="AZ66" i="1"/>
  <c r="AK66" i="1"/>
  <c r="P66" i="1"/>
  <c r="R66" i="1" s="1"/>
  <c r="K66" i="1"/>
  <c r="CD65" i="1"/>
  <c r="BO65" i="1"/>
  <c r="AZ65" i="1"/>
  <c r="AK65" i="1"/>
  <c r="P65" i="1"/>
  <c r="R65" i="1" s="1"/>
  <c r="K65" i="1"/>
  <c r="CD64" i="1"/>
  <c r="BO64" i="1"/>
  <c r="AZ64" i="1"/>
  <c r="AK64" i="1"/>
  <c r="P64" i="1"/>
  <c r="K64" i="1"/>
  <c r="CD63" i="1"/>
  <c r="BO63" i="1"/>
  <c r="AZ63" i="1"/>
  <c r="AK63" i="1"/>
  <c r="P63" i="1"/>
  <c r="Q63" i="1" s="1"/>
  <c r="K63" i="1"/>
  <c r="CD62" i="1"/>
  <c r="BO62" i="1"/>
  <c r="AZ62" i="1"/>
  <c r="AK62" i="1"/>
  <c r="P62" i="1"/>
  <c r="K62" i="1"/>
  <c r="CD61" i="1"/>
  <c r="BO61" i="1"/>
  <c r="AZ61" i="1"/>
  <c r="AK61" i="1"/>
  <c r="P61" i="1"/>
  <c r="Q61" i="1" s="1"/>
  <c r="K61" i="1"/>
  <c r="CD60" i="1"/>
  <c r="BO60" i="1"/>
  <c r="AZ60" i="1"/>
  <c r="AK60" i="1"/>
  <c r="P60" i="1"/>
  <c r="Q60" i="1" s="1"/>
  <c r="K60" i="1"/>
  <c r="CD59" i="1"/>
  <c r="BO59" i="1"/>
  <c r="AZ59" i="1"/>
  <c r="AK59" i="1"/>
  <c r="P59" i="1"/>
  <c r="K59" i="1"/>
  <c r="CD58" i="1"/>
  <c r="BO58" i="1"/>
  <c r="AZ58" i="1"/>
  <c r="AK58" i="1"/>
  <c r="P58" i="1"/>
  <c r="CF58" i="1" s="1"/>
  <c r="K58" i="1"/>
  <c r="CD57" i="1"/>
  <c r="BO57" i="1"/>
  <c r="AZ57" i="1"/>
  <c r="AK57" i="1"/>
  <c r="P57" i="1"/>
  <c r="Q57" i="1" s="1"/>
  <c r="K57" i="1"/>
  <c r="CD56" i="1"/>
  <c r="BO56" i="1"/>
  <c r="AZ56" i="1"/>
  <c r="AK56" i="1"/>
  <c r="P56" i="1"/>
  <c r="K56" i="1"/>
  <c r="CD55" i="1"/>
  <c r="BO55" i="1"/>
  <c r="AZ55" i="1"/>
  <c r="AK55" i="1"/>
  <c r="P55" i="1"/>
  <c r="Q55" i="1" s="1"/>
  <c r="K55" i="1"/>
  <c r="CD54" i="1"/>
  <c r="BO54" i="1"/>
  <c r="AZ54" i="1"/>
  <c r="AK54" i="1"/>
  <c r="P54" i="1"/>
  <c r="K54" i="1"/>
  <c r="CD53" i="1"/>
  <c r="BO53" i="1"/>
  <c r="AZ53" i="1"/>
  <c r="AK53" i="1"/>
  <c r="P53" i="1"/>
  <c r="Q53" i="1" s="1"/>
  <c r="K53" i="1"/>
  <c r="CD52" i="1"/>
  <c r="BO52" i="1"/>
  <c r="AZ52" i="1"/>
  <c r="AK52" i="1"/>
  <c r="P52" i="1"/>
  <c r="CF52" i="1" s="1"/>
  <c r="K52" i="1"/>
  <c r="CD51" i="1"/>
  <c r="BO51" i="1"/>
  <c r="AZ51" i="1"/>
  <c r="AK51" i="1"/>
  <c r="K51" i="1"/>
  <c r="CD50" i="1"/>
  <c r="BO50" i="1"/>
  <c r="AZ50" i="1"/>
  <c r="AK50" i="1"/>
  <c r="P50" i="1"/>
  <c r="R50" i="1" s="1"/>
  <c r="K50" i="1"/>
  <c r="CD49" i="1"/>
  <c r="BO49" i="1"/>
  <c r="AZ49" i="1"/>
  <c r="AK49" i="1"/>
  <c r="P49" i="1"/>
  <c r="CF49" i="1" s="1"/>
  <c r="K49" i="1"/>
  <c r="CD48" i="1"/>
  <c r="BO48" i="1"/>
  <c r="AZ48" i="1"/>
  <c r="AK48" i="1"/>
  <c r="P48" i="1"/>
  <c r="K48" i="1"/>
  <c r="CD47" i="1"/>
  <c r="BO47" i="1"/>
  <c r="AZ47" i="1"/>
  <c r="AK47" i="1"/>
  <c r="P47" i="1"/>
  <c r="CF47" i="1" s="1"/>
  <c r="K47" i="1"/>
  <c r="CD46" i="1"/>
  <c r="BO46" i="1"/>
  <c r="AZ46" i="1"/>
  <c r="AK46" i="1"/>
  <c r="P46" i="1"/>
  <c r="K46" i="1"/>
  <c r="CD45" i="1"/>
  <c r="BO45" i="1"/>
  <c r="AZ45" i="1"/>
  <c r="AK45" i="1"/>
  <c r="P45" i="1"/>
  <c r="R45" i="1" s="1"/>
  <c r="K45" i="1"/>
  <c r="CD44" i="1"/>
  <c r="BO44" i="1"/>
  <c r="AZ44" i="1"/>
  <c r="AK44" i="1"/>
  <c r="P44" i="1"/>
  <c r="Q44" i="1" s="1"/>
  <c r="K44" i="1"/>
  <c r="CD43" i="1"/>
  <c r="BO43" i="1"/>
  <c r="AZ43" i="1"/>
  <c r="AK43" i="1"/>
  <c r="P43" i="1"/>
  <c r="K43" i="1"/>
  <c r="CD42" i="1"/>
  <c r="BO42" i="1"/>
  <c r="AZ42" i="1"/>
  <c r="AK42" i="1"/>
  <c r="P42" i="1"/>
  <c r="Q42" i="1" s="1"/>
  <c r="K42" i="1"/>
  <c r="CD41" i="1"/>
  <c r="BO41" i="1"/>
  <c r="AZ41" i="1"/>
  <c r="AK41" i="1"/>
  <c r="P41" i="1"/>
  <c r="Q41" i="1" s="1"/>
  <c r="K41" i="1"/>
  <c r="CD40" i="1"/>
  <c r="BO40" i="1"/>
  <c r="AZ40" i="1"/>
  <c r="AK40" i="1"/>
  <c r="P40" i="1"/>
  <c r="K40" i="1"/>
  <c r="CD39" i="1"/>
  <c r="BO39" i="1"/>
  <c r="AZ39" i="1"/>
  <c r="AK39" i="1"/>
  <c r="P39" i="1"/>
  <c r="Q39" i="1" s="1"/>
  <c r="K39" i="1"/>
  <c r="CD38" i="1"/>
  <c r="BO38" i="1"/>
  <c r="AZ38" i="1"/>
  <c r="AK38" i="1"/>
  <c r="P38" i="1"/>
  <c r="K38" i="1"/>
  <c r="CD37" i="1"/>
  <c r="BO37" i="1"/>
  <c r="AZ37" i="1"/>
  <c r="AK37" i="1"/>
  <c r="P37" i="1"/>
  <c r="R37" i="1" s="1"/>
  <c r="K37" i="1"/>
  <c r="CD36" i="1"/>
  <c r="BO36" i="1"/>
  <c r="AZ36" i="1"/>
  <c r="AK36" i="1"/>
  <c r="P36" i="1"/>
  <c r="Q36" i="1" s="1"/>
  <c r="K36" i="1"/>
  <c r="CD35" i="1"/>
  <c r="BO35" i="1"/>
  <c r="AZ35" i="1"/>
  <c r="AK35" i="1"/>
  <c r="P35" i="1"/>
  <c r="Q35" i="1" s="1"/>
  <c r="K35" i="1"/>
  <c r="CD34" i="1"/>
  <c r="BO34" i="1"/>
  <c r="AZ34" i="1"/>
  <c r="AK34" i="1"/>
  <c r="P34" i="1"/>
  <c r="Q34" i="1" s="1"/>
  <c r="K34" i="1"/>
  <c r="CD33" i="1"/>
  <c r="BO33" i="1"/>
  <c r="AZ33" i="1"/>
  <c r="AK33" i="1"/>
  <c r="P33" i="1"/>
  <c r="Q33" i="1" s="1"/>
  <c r="K33" i="1"/>
  <c r="CD32" i="1"/>
  <c r="BO32" i="1"/>
  <c r="AZ32" i="1"/>
  <c r="AK32" i="1"/>
  <c r="P32" i="1"/>
  <c r="K32" i="1"/>
  <c r="CD31" i="1"/>
  <c r="BO31" i="1"/>
  <c r="AZ31" i="1"/>
  <c r="AK31" i="1"/>
  <c r="P31" i="1"/>
  <c r="Q31" i="1" s="1"/>
  <c r="K31" i="1"/>
  <c r="CD30" i="1"/>
  <c r="BO30" i="1"/>
  <c r="AZ30" i="1"/>
  <c r="AK30" i="1"/>
  <c r="P30" i="1"/>
  <c r="K30" i="1"/>
  <c r="CD29" i="1"/>
  <c r="BO29" i="1"/>
  <c r="AZ29" i="1"/>
  <c r="AK29" i="1"/>
  <c r="P29" i="1"/>
  <c r="CF29" i="1" s="1"/>
  <c r="K29" i="1"/>
  <c r="CD28" i="1"/>
  <c r="BO28" i="1"/>
  <c r="AZ28" i="1"/>
  <c r="AK28" i="1"/>
  <c r="P28" i="1"/>
  <c r="Q28" i="1" s="1"/>
  <c r="K28" i="1"/>
  <c r="CD27" i="1"/>
  <c r="BO27" i="1"/>
  <c r="AZ27" i="1"/>
  <c r="AK27" i="1"/>
  <c r="P27" i="1"/>
  <c r="K27" i="1"/>
  <c r="CD26" i="1"/>
  <c r="BO26" i="1"/>
  <c r="AZ26" i="1"/>
  <c r="AK26" i="1"/>
  <c r="P26" i="1"/>
  <c r="Q26" i="1" s="1"/>
  <c r="K26" i="1"/>
  <c r="CD25" i="1"/>
  <c r="BO25" i="1"/>
  <c r="AZ25" i="1"/>
  <c r="AK25" i="1"/>
  <c r="P25" i="1"/>
  <c r="Q25" i="1" s="1"/>
  <c r="K25" i="1"/>
  <c r="CD24" i="1"/>
  <c r="BO24" i="1"/>
  <c r="AZ24" i="1"/>
  <c r="AK24" i="1"/>
  <c r="P24" i="1"/>
  <c r="K24" i="1"/>
  <c r="CD23" i="1"/>
  <c r="BO23" i="1"/>
  <c r="AZ23" i="1"/>
  <c r="AK23" i="1"/>
  <c r="P23" i="1"/>
  <c r="Q23" i="1" s="1"/>
  <c r="K23" i="1"/>
  <c r="CD22" i="1"/>
  <c r="BO22" i="1"/>
  <c r="AZ22" i="1"/>
  <c r="AK22" i="1"/>
  <c r="P22" i="1"/>
  <c r="K22" i="1"/>
  <c r="CD21" i="1"/>
  <c r="BO21" i="1"/>
  <c r="AZ21" i="1"/>
  <c r="AK21" i="1"/>
  <c r="P21" i="1"/>
  <c r="CF21" i="1" s="1"/>
  <c r="K21" i="1"/>
  <c r="CD20" i="1"/>
  <c r="BO20" i="1"/>
  <c r="AZ20" i="1"/>
  <c r="AK20" i="1"/>
  <c r="P20" i="1"/>
  <c r="R20" i="1" s="1"/>
  <c r="K20" i="1"/>
  <c r="CD19" i="1"/>
  <c r="BO19" i="1"/>
  <c r="AZ19" i="1"/>
  <c r="AK19" i="1"/>
  <c r="P19" i="1"/>
  <c r="K19" i="1"/>
  <c r="CD18" i="1"/>
  <c r="BO18" i="1"/>
  <c r="AZ18" i="1"/>
  <c r="AK18" i="1"/>
  <c r="P18" i="1"/>
  <c r="R18" i="1" s="1"/>
  <c r="K18" i="1"/>
  <c r="CD17" i="1"/>
  <c r="BO17" i="1"/>
  <c r="AZ17" i="1"/>
  <c r="AK17" i="1"/>
  <c r="P17" i="1"/>
  <c r="R17" i="1" s="1"/>
  <c r="K17" i="1"/>
  <c r="CD16" i="1"/>
  <c r="BO16" i="1"/>
  <c r="AZ16" i="1"/>
  <c r="AK16" i="1"/>
  <c r="P16" i="1"/>
  <c r="K16" i="1"/>
  <c r="CD15" i="1"/>
  <c r="BO15" i="1"/>
  <c r="AZ15" i="1"/>
  <c r="AK15" i="1"/>
  <c r="P15" i="1"/>
  <c r="R15" i="1" s="1"/>
  <c r="K15" i="1"/>
  <c r="CD14" i="1"/>
  <c r="BO14" i="1"/>
  <c r="AZ14" i="1"/>
  <c r="AK14" i="1"/>
  <c r="P14" i="1"/>
  <c r="K14" i="1"/>
  <c r="CD13" i="1"/>
  <c r="BO13" i="1"/>
  <c r="AZ13" i="1"/>
  <c r="AK13" i="1"/>
  <c r="P13" i="1"/>
  <c r="Q13" i="1" s="1"/>
  <c r="K13" i="1"/>
  <c r="CD12" i="1"/>
  <c r="BO12" i="1"/>
  <c r="AZ12" i="1"/>
  <c r="AK12" i="1"/>
  <c r="P12" i="1"/>
  <c r="Q12" i="1" s="1"/>
  <c r="K12" i="1"/>
  <c r="CD11" i="1"/>
  <c r="BO11" i="1"/>
  <c r="AZ11" i="1"/>
  <c r="AK11" i="1"/>
  <c r="P11" i="1"/>
  <c r="K11" i="1"/>
  <c r="CD10" i="1"/>
  <c r="BO10" i="1"/>
  <c r="AZ10" i="1"/>
  <c r="AK10" i="1"/>
  <c r="P10" i="1"/>
  <c r="Q10" i="1" s="1"/>
  <c r="K10" i="1"/>
  <c r="CD9" i="1"/>
  <c r="BO9" i="1"/>
  <c r="AZ9" i="1"/>
  <c r="AK9" i="1"/>
  <c r="P9" i="1"/>
  <c r="R9" i="1" s="1"/>
  <c r="K9" i="1"/>
  <c r="CD8" i="1"/>
  <c r="BO8" i="1"/>
  <c r="AZ8" i="1"/>
  <c r="AK8" i="1"/>
  <c r="P8" i="1"/>
  <c r="K8" i="1"/>
  <c r="CD7" i="1"/>
  <c r="BO7" i="1"/>
  <c r="AZ7" i="1"/>
  <c r="AK7" i="1"/>
  <c r="P7" i="1"/>
  <c r="CF7" i="1" s="1"/>
  <c r="K7" i="1"/>
  <c r="CD6" i="1"/>
  <c r="BO6" i="1"/>
  <c r="AZ6" i="1"/>
  <c r="AK6" i="1"/>
  <c r="P6" i="1"/>
  <c r="K6" i="1"/>
  <c r="CD5" i="1"/>
  <c r="BO5" i="1"/>
  <c r="AZ5" i="1"/>
  <c r="AK5" i="1"/>
  <c r="P5" i="1"/>
  <c r="R5" i="1" s="1"/>
  <c r="K5" i="1"/>
  <c r="CF273" i="1" l="1"/>
  <c r="CF196" i="1"/>
  <c r="CF226" i="1"/>
  <c r="CF181" i="1"/>
  <c r="CF266" i="1"/>
  <c r="CF66" i="1"/>
  <c r="CF377" i="1"/>
  <c r="CF36" i="1"/>
  <c r="CF373" i="1"/>
  <c r="CF35" i="1"/>
  <c r="CF372" i="1"/>
  <c r="CF34" i="1"/>
  <c r="CF371" i="1"/>
  <c r="CF368" i="1"/>
  <c r="CF26" i="1"/>
  <c r="CF97" i="1"/>
  <c r="CF81" i="1"/>
  <c r="CF65" i="1"/>
  <c r="CF370" i="1"/>
  <c r="CF211" i="1"/>
  <c r="CF338" i="1"/>
  <c r="CF405" i="1"/>
  <c r="CF337" i="1"/>
  <c r="CF148" i="1"/>
  <c r="CF33" i="1"/>
  <c r="CF336" i="1"/>
  <c r="CF145" i="1"/>
  <c r="CF31" i="1"/>
  <c r="CF357" i="1"/>
  <c r="CF341" i="1"/>
  <c r="CF403" i="1"/>
  <c r="CF325" i="1"/>
  <c r="CF132" i="1"/>
  <c r="CF179" i="1"/>
  <c r="CF402" i="1"/>
  <c r="CF306" i="1"/>
  <c r="CF129" i="1"/>
  <c r="CF400" i="1"/>
  <c r="CF304" i="1"/>
  <c r="CF128" i="1"/>
  <c r="CF20" i="1"/>
  <c r="CF389" i="1"/>
  <c r="CF297" i="1"/>
  <c r="CF116" i="1"/>
  <c r="CF18" i="1"/>
  <c r="CF289" i="1"/>
  <c r="CF100" i="1"/>
  <c r="CF17" i="1"/>
  <c r="CF127" i="1"/>
  <c r="CF353" i="1"/>
  <c r="CF112" i="1"/>
  <c r="CF352" i="1"/>
  <c r="CF277" i="1"/>
  <c r="CF209" i="1"/>
  <c r="CF111" i="1"/>
  <c r="CF384" i="1"/>
  <c r="CF345" i="1"/>
  <c r="CF308" i="1"/>
  <c r="CF275" i="1"/>
  <c r="CF241" i="1"/>
  <c r="CF204" i="1"/>
  <c r="CF165" i="1"/>
  <c r="CF136" i="1"/>
  <c r="CF104" i="1"/>
  <c r="CF74" i="1"/>
  <c r="CF42" i="1"/>
  <c r="CF382" i="1"/>
  <c r="CF274" i="1"/>
  <c r="CF239" i="1"/>
  <c r="CF202" i="1"/>
  <c r="CF164" i="1"/>
  <c r="CF133" i="1"/>
  <c r="CF101" i="1"/>
  <c r="CF69" i="1"/>
  <c r="CF37" i="1"/>
  <c r="CF339" i="1"/>
  <c r="CF305" i="1"/>
  <c r="CF271" i="1"/>
  <c r="CF234" i="1"/>
  <c r="CF194" i="1"/>
  <c r="CF161" i="1"/>
  <c r="CF131" i="1"/>
  <c r="CF99" i="1"/>
  <c r="CF67" i="1"/>
  <c r="CF228" i="1"/>
  <c r="CF130" i="1"/>
  <c r="CF159" i="1"/>
  <c r="CF401" i="1"/>
  <c r="CF366" i="1"/>
  <c r="CF255" i="1"/>
  <c r="CF218" i="1"/>
  <c r="CF180" i="1"/>
  <c r="CF120" i="1"/>
  <c r="CF88" i="1"/>
  <c r="CF53" i="1"/>
  <c r="CF163" i="1"/>
  <c r="CF95" i="1"/>
  <c r="CF302" i="1"/>
  <c r="CF329" i="1"/>
  <c r="CF220" i="1"/>
  <c r="CF125" i="1"/>
  <c r="CF398" i="1"/>
  <c r="CF191" i="1"/>
  <c r="CF93" i="1"/>
  <c r="CF361" i="1"/>
  <c r="CF323" i="1"/>
  <c r="CF288" i="1"/>
  <c r="CF252" i="1"/>
  <c r="CF213" i="1"/>
  <c r="CF68" i="1"/>
  <c r="CF260" i="1"/>
  <c r="CF225" i="1"/>
  <c r="CF188" i="1"/>
  <c r="CF63" i="1"/>
  <c r="CF369" i="1"/>
  <c r="CF334" i="1"/>
  <c r="CF258" i="1"/>
  <c r="CF223" i="1"/>
  <c r="CF186" i="1"/>
  <c r="CF154" i="1"/>
  <c r="CF61" i="1"/>
  <c r="CF149" i="1"/>
  <c r="CF147" i="1"/>
  <c r="CF117" i="1"/>
  <c r="CF85" i="1"/>
  <c r="CF321" i="1"/>
  <c r="CF287" i="1"/>
  <c r="CF250" i="1"/>
  <c r="CF212" i="1"/>
  <c r="CF178" i="1"/>
  <c r="CF146" i="1"/>
  <c r="CF84" i="1"/>
  <c r="CF396" i="1"/>
  <c r="CF355" i="1"/>
  <c r="CF320" i="1"/>
  <c r="CF245" i="1"/>
  <c r="CF177" i="1"/>
  <c r="CF114" i="1"/>
  <c r="CF82" i="1"/>
  <c r="CF50" i="1"/>
  <c r="CF318" i="1"/>
  <c r="CF282" i="1"/>
  <c r="CF244" i="1"/>
  <c r="CF210" i="1"/>
  <c r="CF175" i="1"/>
  <c r="CF144" i="1"/>
  <c r="CF15" i="1"/>
  <c r="CF387" i="1"/>
  <c r="CF313" i="1"/>
  <c r="CF243" i="1"/>
  <c r="CF174" i="1"/>
  <c r="CF143" i="1"/>
  <c r="CF79" i="1"/>
  <c r="CF13" i="1"/>
  <c r="CF385" i="1"/>
  <c r="CF350" i="1"/>
  <c r="CF309" i="1"/>
  <c r="CF276" i="1"/>
  <c r="CF242" i="1"/>
  <c r="CF170" i="1"/>
  <c r="CF141" i="1"/>
  <c r="CF109" i="1"/>
  <c r="CF77" i="1"/>
  <c r="CF45" i="1"/>
  <c r="CF10" i="1"/>
  <c r="Q64" i="1"/>
  <c r="CF64" i="1"/>
  <c r="R8" i="1"/>
  <c r="CF8" i="1"/>
  <c r="R16" i="1"/>
  <c r="CF16" i="1"/>
  <c r="Q91" i="1"/>
  <c r="CF91" i="1"/>
  <c r="R107" i="1"/>
  <c r="CF107" i="1"/>
  <c r="R123" i="1"/>
  <c r="CF123" i="1"/>
  <c r="R166" i="1"/>
  <c r="CF166" i="1"/>
  <c r="R59" i="1"/>
  <c r="CF59" i="1"/>
  <c r="Q75" i="1"/>
  <c r="CF75" i="1"/>
  <c r="R192" i="1"/>
  <c r="CF192" i="1"/>
  <c r="R216" i="1"/>
  <c r="CF216" i="1"/>
  <c r="R256" i="1"/>
  <c r="CF256" i="1"/>
  <c r="Q264" i="1"/>
  <c r="CF264" i="1"/>
  <c r="Q272" i="1"/>
  <c r="CF272" i="1"/>
  <c r="Q280" i="1"/>
  <c r="CF280" i="1"/>
  <c r="Q303" i="1"/>
  <c r="CF303" i="1"/>
  <c r="Q311" i="1"/>
  <c r="CF311" i="1"/>
  <c r="Q319" i="1"/>
  <c r="CF319" i="1"/>
  <c r="Q327" i="1"/>
  <c r="CF327" i="1"/>
  <c r="Q335" i="1"/>
  <c r="CF335" i="1"/>
  <c r="Q343" i="1"/>
  <c r="CF343" i="1"/>
  <c r="Q351" i="1"/>
  <c r="CF351" i="1"/>
  <c r="Q359" i="1"/>
  <c r="CF359" i="1"/>
  <c r="Q367" i="1"/>
  <c r="CF367" i="1"/>
  <c r="Q375" i="1"/>
  <c r="CF375" i="1"/>
  <c r="R383" i="1"/>
  <c r="CF383" i="1"/>
  <c r="Q391" i="1"/>
  <c r="CF391" i="1"/>
  <c r="Q394" i="1"/>
  <c r="CF394" i="1"/>
  <c r="Q410" i="1"/>
  <c r="CF410" i="1"/>
  <c r="Q300" i="1"/>
  <c r="CF300" i="1"/>
  <c r="Q348" i="1"/>
  <c r="CF348" i="1"/>
  <c r="R43" i="1"/>
  <c r="CF43" i="1"/>
  <c r="Q94" i="1"/>
  <c r="CF94" i="1"/>
  <c r="R102" i="1"/>
  <c r="CF102" i="1"/>
  <c r="Q110" i="1"/>
  <c r="CF110" i="1"/>
  <c r="Q118" i="1"/>
  <c r="CF118" i="1"/>
  <c r="R126" i="1"/>
  <c r="CF126" i="1"/>
  <c r="R134" i="1"/>
  <c r="CF134" i="1"/>
  <c r="Q142" i="1"/>
  <c r="CF142" i="1"/>
  <c r="Q156" i="1"/>
  <c r="CF156" i="1"/>
  <c r="R172" i="1"/>
  <c r="CF172" i="1"/>
  <c r="CF113" i="1"/>
  <c r="CF83" i="1"/>
  <c r="Q205" i="1"/>
  <c r="CF205" i="1"/>
  <c r="R221" i="1"/>
  <c r="CF221" i="1"/>
  <c r="Q407" i="1"/>
  <c r="CF407" i="1"/>
  <c r="R208" i="1"/>
  <c r="CF208" i="1"/>
  <c r="Q248" i="1"/>
  <c r="CF248" i="1"/>
  <c r="Q11" i="1"/>
  <c r="CF11" i="1"/>
  <c r="R54" i="1"/>
  <c r="CF54" i="1"/>
  <c r="Q70" i="1"/>
  <c r="CF70" i="1"/>
  <c r="R167" i="1"/>
  <c r="CF167" i="1"/>
  <c r="Q187" i="1"/>
  <c r="CF187" i="1"/>
  <c r="R219" i="1"/>
  <c r="CF219" i="1"/>
  <c r="Q397" i="1"/>
  <c r="CF397" i="1"/>
  <c r="CF388" i="1"/>
  <c r="CF356" i="1"/>
  <c r="CF324" i="1"/>
  <c r="CF261" i="1"/>
  <c r="Q56" i="1"/>
  <c r="CF56" i="1"/>
  <c r="Q399" i="1"/>
  <c r="CF399" i="1"/>
  <c r="Q40" i="1"/>
  <c r="CF40" i="1"/>
  <c r="Q224" i="1"/>
  <c r="CF224" i="1"/>
  <c r="Q19" i="1"/>
  <c r="CF19" i="1"/>
  <c r="Q62" i="1"/>
  <c r="CF62" i="1"/>
  <c r="Q235" i="1"/>
  <c r="CF235" i="1"/>
  <c r="Q314" i="1"/>
  <c r="CF314" i="1"/>
  <c r="Q14" i="1"/>
  <c r="CF14" i="1"/>
  <c r="Q38" i="1"/>
  <c r="CF38" i="1"/>
  <c r="CF291" i="1"/>
  <c r="Q72" i="1"/>
  <c r="CF72" i="1"/>
  <c r="R237" i="1"/>
  <c r="CF237" i="1"/>
  <c r="R269" i="1"/>
  <c r="CF269" i="1"/>
  <c r="Q32" i="1"/>
  <c r="CF32" i="1"/>
  <c r="CF115" i="1"/>
  <c r="Q232" i="1"/>
  <c r="CF232" i="1"/>
  <c r="R151" i="1"/>
  <c r="CF151" i="1"/>
  <c r="Q203" i="1"/>
  <c r="CF203" i="1"/>
  <c r="Q295" i="1"/>
  <c r="CF295" i="1"/>
  <c r="Q362" i="1"/>
  <c r="CF362" i="1"/>
  <c r="Q30" i="1"/>
  <c r="CF30" i="1"/>
  <c r="Q89" i="1"/>
  <c r="CF89" i="1"/>
  <c r="Q121" i="1"/>
  <c r="CF121" i="1"/>
  <c r="CF386" i="1"/>
  <c r="CF354" i="1"/>
  <c r="CF322" i="1"/>
  <c r="CF259" i="1"/>
  <c r="CF227" i="1"/>
  <c r="CF195" i="1"/>
  <c r="R80" i="1"/>
  <c r="CF80" i="1"/>
  <c r="R155" i="1"/>
  <c r="CF155" i="1"/>
  <c r="R189" i="1"/>
  <c r="CF189" i="1"/>
  <c r="Q253" i="1"/>
  <c r="CF253" i="1"/>
  <c r="R285" i="1"/>
  <c r="CF285" i="1"/>
  <c r="Q316" i="1"/>
  <c r="CF316" i="1"/>
  <c r="R332" i="1"/>
  <c r="CF332" i="1"/>
  <c r="Q364" i="1"/>
  <c r="CF364" i="1"/>
  <c r="Q24" i="1"/>
  <c r="CF24" i="1"/>
  <c r="Q48" i="1"/>
  <c r="CF48" i="1"/>
  <c r="R150" i="1"/>
  <c r="CF150" i="1"/>
  <c r="Q184" i="1"/>
  <c r="CF184" i="1"/>
  <c r="R200" i="1"/>
  <c r="CF200" i="1"/>
  <c r="Q240" i="1"/>
  <c r="CF240" i="1"/>
  <c r="Q27" i="1"/>
  <c r="CF27" i="1"/>
  <c r="Q251" i="1"/>
  <c r="CF251" i="1"/>
  <c r="Q298" i="1"/>
  <c r="CF298" i="1"/>
  <c r="Q330" i="1"/>
  <c r="CF330" i="1"/>
  <c r="Q6" i="1"/>
  <c r="CF6" i="1"/>
  <c r="Q22" i="1"/>
  <c r="CF22" i="1"/>
  <c r="Q46" i="1"/>
  <c r="CF46" i="1"/>
  <c r="Q105" i="1"/>
  <c r="CF105" i="1"/>
  <c r="Q137" i="1"/>
  <c r="CF137" i="1"/>
  <c r="CF162" i="1"/>
  <c r="CF381" i="1"/>
  <c r="CF365" i="1"/>
  <c r="CF349" i="1"/>
  <c r="CF333" i="1"/>
  <c r="CF317" i="1"/>
  <c r="CF301" i="1"/>
  <c r="CF173" i="1"/>
  <c r="CF157" i="1"/>
  <c r="CF124" i="1"/>
  <c r="CF92" i="1"/>
  <c r="CF76" i="1"/>
  <c r="CF44" i="1"/>
  <c r="CF28" i="1"/>
  <c r="CF395" i="1"/>
  <c r="CF363" i="1"/>
  <c r="CF331" i="1"/>
  <c r="CF299" i="1"/>
  <c r="CF409" i="1"/>
  <c r="CF393" i="1"/>
  <c r="CF281" i="1"/>
  <c r="CF249" i="1"/>
  <c r="CF233" i="1"/>
  <c r="CF217" i="1"/>
  <c r="CF201" i="1"/>
  <c r="CF185" i="1"/>
  <c r="CF169" i="1"/>
  <c r="CF153" i="1"/>
  <c r="CF73" i="1"/>
  <c r="CF57" i="1"/>
  <c r="CF41" i="1"/>
  <c r="CF25" i="1"/>
  <c r="CF9" i="1"/>
  <c r="CF408" i="1"/>
  <c r="CF392" i="1"/>
  <c r="CF376" i="1"/>
  <c r="CF360" i="1"/>
  <c r="CF344" i="1"/>
  <c r="CF328" i="1"/>
  <c r="CF312" i="1"/>
  <c r="CF296" i="1"/>
  <c r="CF168" i="1"/>
  <c r="CF152" i="1"/>
  <c r="CF140" i="1"/>
  <c r="CF108" i="1"/>
  <c r="CF60" i="1"/>
  <c r="CF12" i="1"/>
  <c r="CF379" i="1"/>
  <c r="CF347" i="1"/>
  <c r="CF315" i="1"/>
  <c r="CF138" i="1"/>
  <c r="CF122" i="1"/>
  <c r="CF106" i="1"/>
  <c r="CF90" i="1"/>
  <c r="CF286" i="1"/>
  <c r="CF270" i="1"/>
  <c r="CF254" i="1"/>
  <c r="CF238" i="1"/>
  <c r="CF222" i="1"/>
  <c r="CF206" i="1"/>
  <c r="CF190" i="1"/>
  <c r="CF279" i="1"/>
  <c r="CF263" i="1"/>
  <c r="CF247" i="1"/>
  <c r="CF231" i="1"/>
  <c r="CF215" i="1"/>
  <c r="CF199" i="1"/>
  <c r="CF183" i="1"/>
  <c r="CF135" i="1"/>
  <c r="CF119" i="1"/>
  <c r="CF103" i="1"/>
  <c r="CF87" i="1"/>
  <c r="CF71" i="1"/>
  <c r="CF55" i="1"/>
  <c r="CF39" i="1"/>
  <c r="CF23" i="1"/>
  <c r="CF406" i="1"/>
  <c r="CF390" i="1"/>
  <c r="CF374" i="1"/>
  <c r="CF358" i="1"/>
  <c r="CF342" i="1"/>
  <c r="CF326" i="1"/>
  <c r="CF310" i="1"/>
  <c r="CF294" i="1"/>
  <c r="CF278" i="1"/>
  <c r="CF262" i="1"/>
  <c r="CF246" i="1"/>
  <c r="CF230" i="1"/>
  <c r="CF214" i="1"/>
  <c r="CF198" i="1"/>
  <c r="CF182" i="1"/>
  <c r="CF5" i="1"/>
  <c r="R246" i="1"/>
  <c r="S246" i="1" s="1"/>
  <c r="R108" i="1"/>
  <c r="S108" i="1" s="1"/>
  <c r="Q208" i="1"/>
  <c r="R367" i="1"/>
  <c r="Q294" i="1"/>
  <c r="S294" i="1" s="1"/>
  <c r="Q126" i="1"/>
  <c r="Q175" i="1"/>
  <c r="S175" i="1" s="1"/>
  <c r="R38" i="1"/>
  <c r="Q223" i="1"/>
  <c r="S223" i="1" s="1"/>
  <c r="R228" i="1"/>
  <c r="S228" i="1" s="1"/>
  <c r="Q135" i="1"/>
  <c r="S135" i="1" s="1"/>
  <c r="R25" i="1"/>
  <c r="S25" i="1" s="1"/>
  <c r="R75" i="1"/>
  <c r="Q212" i="1"/>
  <c r="S212" i="1" s="1"/>
  <c r="R291" i="1"/>
  <c r="S291" i="1" s="1"/>
  <c r="Q214" i="1"/>
  <c r="S214" i="1" s="1"/>
  <c r="Q124" i="1"/>
  <c r="S124" i="1" s="1"/>
  <c r="Q141" i="1"/>
  <c r="S141" i="1" s="1"/>
  <c r="Q219" i="1"/>
  <c r="R245" i="1"/>
  <c r="S245" i="1" s="1"/>
  <c r="Q308" i="1"/>
  <c r="Q167" i="1"/>
  <c r="Q271" i="1"/>
  <c r="S271" i="1" s="1"/>
  <c r="Q395" i="1"/>
  <c r="S395" i="1" s="1"/>
  <c r="Q144" i="1"/>
  <c r="S144" i="1" s="1"/>
  <c r="R248" i="1"/>
  <c r="Q120" i="1"/>
  <c r="S120" i="1" s="1"/>
  <c r="R19" i="1"/>
  <c r="R32" i="1"/>
  <c r="R344" i="1"/>
  <c r="S344" i="1" s="1"/>
  <c r="Q143" i="1"/>
  <c r="S143" i="1" s="1"/>
  <c r="Q216" i="1"/>
  <c r="R374" i="1"/>
  <c r="S374" i="1" s="1"/>
  <c r="Q189" i="1"/>
  <c r="Q132" i="1"/>
  <c r="S132" i="1" s="1"/>
  <c r="Q296" i="1"/>
  <c r="S296" i="1" s="1"/>
  <c r="Q304" i="1"/>
  <c r="S304" i="1" s="1"/>
  <c r="Q377" i="1"/>
  <c r="S377" i="1" s="1"/>
  <c r="Q262" i="1"/>
  <c r="S262" i="1" s="1"/>
  <c r="Q255" i="1"/>
  <c r="S255" i="1" s="1"/>
  <c r="S308" i="1"/>
  <c r="Q15" i="1"/>
  <c r="S15" i="1" s="1"/>
  <c r="R94" i="1"/>
  <c r="S94" i="1" s="1"/>
  <c r="Q5" i="1"/>
  <c r="S5" i="1" s="1"/>
  <c r="R10" i="1"/>
  <c r="S10" i="1" s="1"/>
  <c r="R53" i="1"/>
  <c r="S53" i="1" s="1"/>
  <c r="Q113" i="1"/>
  <c r="S113" i="1" s="1"/>
  <c r="Q122" i="1"/>
  <c r="S122" i="1" s="1"/>
  <c r="Q146" i="1"/>
  <c r="S146" i="1" s="1"/>
  <c r="Q260" i="1"/>
  <c r="S260" i="1" s="1"/>
  <c r="R264" i="1"/>
  <c r="Q269" i="1"/>
  <c r="R281" i="1"/>
  <c r="S281" i="1" s="1"/>
  <c r="R258" i="1"/>
  <c r="S258" i="1" s="1"/>
  <c r="R286" i="1"/>
  <c r="S286" i="1" s="1"/>
  <c r="Q222" i="1"/>
  <c r="S222" i="1" s="1"/>
  <c r="Q173" i="1"/>
  <c r="S173" i="1" s="1"/>
  <c r="R186" i="1"/>
  <c r="S186" i="1" s="1"/>
  <c r="Q54" i="1"/>
  <c r="S54" i="1" s="1"/>
  <c r="R64" i="1"/>
  <c r="Q112" i="1"/>
  <c r="S112" i="1" s="1"/>
  <c r="Q114" i="1"/>
  <c r="S114" i="1" s="1"/>
  <c r="Q127" i="1"/>
  <c r="S127" i="1" s="1"/>
  <c r="Q134" i="1"/>
  <c r="R136" i="1"/>
  <c r="S136" i="1" s="1"/>
  <c r="R220" i="1"/>
  <c r="S220" i="1" s="1"/>
  <c r="R227" i="1"/>
  <c r="S227" i="1" s="1"/>
  <c r="Q83" i="1"/>
  <c r="S83" i="1" s="1"/>
  <c r="R188" i="1"/>
  <c r="S188" i="1" s="1"/>
  <c r="R370" i="1"/>
  <c r="S370" i="1" s="1"/>
  <c r="R6" i="1"/>
  <c r="R46" i="1"/>
  <c r="R56" i="1"/>
  <c r="S56" i="1" s="1"/>
  <c r="R88" i="1"/>
  <c r="S88" i="1" s="1"/>
  <c r="Q149" i="1"/>
  <c r="S149" i="1" s="1"/>
  <c r="Q211" i="1"/>
  <c r="S211" i="1" s="1"/>
  <c r="Q282" i="1"/>
  <c r="S282" i="1" s="1"/>
  <c r="Q147" i="1"/>
  <c r="S147" i="1" s="1"/>
  <c r="Q153" i="1"/>
  <c r="S153" i="1" s="1"/>
  <c r="Q166" i="1"/>
  <c r="Q252" i="1"/>
  <c r="S252" i="1" s="1"/>
  <c r="Q263" i="1"/>
  <c r="S263" i="1" s="1"/>
  <c r="R298" i="1"/>
  <c r="R328" i="1"/>
  <c r="S328" i="1" s="1"/>
  <c r="Q383" i="1"/>
  <c r="S383" i="1" s="1"/>
  <c r="Q140" i="1"/>
  <c r="S140" i="1" s="1"/>
  <c r="Q152" i="1"/>
  <c r="S152" i="1" s="1"/>
  <c r="R156" i="1"/>
  <c r="R79" i="1"/>
  <c r="S79" i="1" s="1"/>
  <c r="Q8" i="1"/>
  <c r="R31" i="1"/>
  <c r="S31" i="1" s="1"/>
  <c r="R42" i="1"/>
  <c r="S42" i="1" s="1"/>
  <c r="Q82" i="1"/>
  <c r="S82" i="1" s="1"/>
  <c r="R235" i="1"/>
  <c r="R240" i="1"/>
  <c r="R250" i="1"/>
  <c r="S250" i="1" s="1"/>
  <c r="Q278" i="1"/>
  <c r="S278" i="1" s="1"/>
  <c r="Q285" i="1"/>
  <c r="R301" i="1"/>
  <c r="S301" i="1" s="1"/>
  <c r="Q102" i="1"/>
  <c r="Q302" i="1"/>
  <c r="S302" i="1" s="1"/>
  <c r="Q332" i="1"/>
  <c r="R100" i="1"/>
  <c r="S100" i="1" s="1"/>
  <c r="R168" i="1"/>
  <c r="S168" i="1" s="1"/>
  <c r="R234" i="1"/>
  <c r="S234" i="1" s="1"/>
  <c r="R365" i="1"/>
  <c r="S365" i="1" s="1"/>
  <c r="R70" i="1"/>
  <c r="Q80" i="1"/>
  <c r="Q87" i="1"/>
  <c r="S87" i="1" s="1"/>
  <c r="R266" i="1"/>
  <c r="S266" i="1" s="1"/>
  <c r="Q43" i="1"/>
  <c r="Q90" i="1"/>
  <c r="S90" i="1" s="1"/>
  <c r="Q256" i="1"/>
  <c r="R238" i="1"/>
  <c r="S238" i="1" s="1"/>
  <c r="S86" i="1"/>
  <c r="S51" i="1"/>
  <c r="R29" i="1"/>
  <c r="Q29" i="1"/>
  <c r="R375" i="1"/>
  <c r="Q292" i="1"/>
  <c r="R292" i="1"/>
  <c r="Q17" i="1"/>
  <c r="S17" i="1" s="1"/>
  <c r="Q78" i="1"/>
  <c r="R78" i="1"/>
  <c r="Q58" i="1"/>
  <c r="R58" i="1"/>
  <c r="R13" i="1"/>
  <c r="S13" i="1" s="1"/>
  <c r="R49" i="1"/>
  <c r="Q49" i="1"/>
  <c r="Q206" i="1"/>
  <c r="S206" i="1" s="1"/>
  <c r="R11" i="1"/>
  <c r="R231" i="1"/>
  <c r="S231" i="1" s="1"/>
  <c r="R197" i="1"/>
  <c r="Q197" i="1"/>
  <c r="Q265" i="1"/>
  <c r="R265" i="1"/>
  <c r="R162" i="1"/>
  <c r="S162" i="1" s="1"/>
  <c r="R98" i="1"/>
  <c r="Q98" i="1"/>
  <c r="Q159" i="1"/>
  <c r="S159" i="1" s="1"/>
  <c r="R139" i="1"/>
  <c r="Q139" i="1"/>
  <c r="Q9" i="1"/>
  <c r="S9" i="1" s="1"/>
  <c r="Q204" i="1"/>
  <c r="S204" i="1" s="1"/>
  <c r="R7" i="1"/>
  <c r="Q7" i="1"/>
  <c r="R96" i="1"/>
  <c r="Q96" i="1"/>
  <c r="Q66" i="1"/>
  <c r="S66" i="1" s="1"/>
  <c r="R165" i="1"/>
  <c r="S165" i="1" s="1"/>
  <c r="R21" i="1"/>
  <c r="Q21" i="1"/>
  <c r="R229" i="1"/>
  <c r="Q229" i="1"/>
  <c r="R279" i="1"/>
  <c r="S279" i="1" s="1"/>
  <c r="R171" i="1"/>
  <c r="Q171" i="1"/>
  <c r="Q210" i="1"/>
  <c r="S210" i="1" s="1"/>
  <c r="Q45" i="1"/>
  <c r="S45" i="1" s="1"/>
  <c r="R47" i="1"/>
  <c r="Q47" i="1"/>
  <c r="Q123" i="1"/>
  <c r="Q172" i="1"/>
  <c r="Q191" i="1"/>
  <c r="S191" i="1" s="1"/>
  <c r="R193" i="1"/>
  <c r="Q193" i="1"/>
  <c r="R257" i="1"/>
  <c r="Q257" i="1"/>
  <c r="R346" i="1"/>
  <c r="Q346" i="1"/>
  <c r="Q71" i="1"/>
  <c r="S71" i="1" s="1"/>
  <c r="R76" i="1"/>
  <c r="S76" i="1" s="1"/>
  <c r="Q198" i="1"/>
  <c r="S198" i="1" s="1"/>
  <c r="R290" i="1"/>
  <c r="Q290" i="1"/>
  <c r="R295" i="1"/>
  <c r="Q200" i="1"/>
  <c r="R241" i="1"/>
  <c r="S241" i="1" s="1"/>
  <c r="R28" i="1"/>
  <c r="S28" i="1" s="1"/>
  <c r="R30" i="1"/>
  <c r="Q37" i="1"/>
  <c r="S37" i="1" s="1"/>
  <c r="R160" i="1"/>
  <c r="Q160" i="1"/>
  <c r="Q169" i="1"/>
  <c r="S169" i="1" s="1"/>
  <c r="Q107" i="1"/>
  <c r="R26" i="1"/>
  <c r="S26" i="1" s="1"/>
  <c r="R52" i="1"/>
  <c r="Q52" i="1"/>
  <c r="Q151" i="1"/>
  <c r="S151" i="1" s="1"/>
  <c r="R154" i="1"/>
  <c r="S154" i="1" s="1"/>
  <c r="R196" i="1"/>
  <c r="S196" i="1" s="1"/>
  <c r="R207" i="1"/>
  <c r="Q207" i="1"/>
  <c r="Q293" i="1"/>
  <c r="R293" i="1"/>
  <c r="R404" i="1"/>
  <c r="Q404" i="1"/>
  <c r="R63" i="1"/>
  <c r="S63" i="1" s="1"/>
  <c r="Q65" i="1"/>
  <c r="S65" i="1" s="1"/>
  <c r="Q111" i="1"/>
  <c r="S111" i="1" s="1"/>
  <c r="Q157" i="1"/>
  <c r="S157" i="1" s="1"/>
  <c r="R239" i="1"/>
  <c r="S239" i="1" s="1"/>
  <c r="R251" i="1"/>
  <c r="R14" i="1"/>
  <c r="Q16" i="1"/>
  <c r="Q18" i="1"/>
  <c r="S18" i="1" s="1"/>
  <c r="Q20" i="1"/>
  <c r="S20" i="1" s="1"/>
  <c r="Q50" i="1"/>
  <c r="S50" i="1" s="1"/>
  <c r="R57" i="1"/>
  <c r="S57" i="1" s="1"/>
  <c r="Q59" i="1"/>
  <c r="R91" i="1"/>
  <c r="R95" i="1"/>
  <c r="S95" i="1" s="1"/>
  <c r="R97" i="1"/>
  <c r="S97" i="1" s="1"/>
  <c r="Q101" i="1"/>
  <c r="S101" i="1" s="1"/>
  <c r="Q161" i="1"/>
  <c r="S161" i="1" s="1"/>
  <c r="R176" i="1"/>
  <c r="Q176" i="1"/>
  <c r="R224" i="1"/>
  <c r="R230" i="1"/>
  <c r="S230" i="1" s="1"/>
  <c r="R12" i="1"/>
  <c r="S12" i="1" s="1"/>
  <c r="Q67" i="1"/>
  <c r="S67" i="1" s="1"/>
  <c r="Q99" i="1"/>
  <c r="S99" i="1" s="1"/>
  <c r="Q109" i="1"/>
  <c r="S109" i="1" s="1"/>
  <c r="Q237" i="1"/>
  <c r="Q192" i="1"/>
  <c r="R158" i="1"/>
  <c r="Q158" i="1"/>
  <c r="R340" i="1"/>
  <c r="Q340" i="1"/>
  <c r="R378" i="1"/>
  <c r="Q378" i="1"/>
  <c r="R267" i="1"/>
  <c r="Q267" i="1"/>
  <c r="R283" i="1"/>
  <c r="Q283" i="1"/>
  <c r="R297" i="1"/>
  <c r="S297" i="1" s="1"/>
  <c r="Q150" i="1"/>
  <c r="Q155" i="1"/>
  <c r="R268" i="1"/>
  <c r="Q268" i="1"/>
  <c r="R307" i="1"/>
  <c r="Q307" i="1"/>
  <c r="Q345" i="1"/>
  <c r="S345" i="1" s="1"/>
  <c r="Q371" i="1"/>
  <c r="S371" i="1" s="1"/>
  <c r="R236" i="1"/>
  <c r="Q236" i="1"/>
  <c r="R284" i="1"/>
  <c r="Q284" i="1"/>
  <c r="R380" i="1"/>
  <c r="Q380" i="1"/>
  <c r="Q77" i="1"/>
  <c r="S77" i="1" s="1"/>
  <c r="Q177" i="1"/>
  <c r="S177" i="1" s="1"/>
  <c r="Q221" i="1"/>
  <c r="Q261" i="1"/>
  <c r="S261" i="1" s="1"/>
  <c r="Q406" i="1"/>
  <c r="S406" i="1" s="1"/>
  <c r="S64" i="1" l="1"/>
  <c r="S80" i="1"/>
  <c r="S332" i="1"/>
  <c r="S70" i="1"/>
  <c r="S38" i="1"/>
  <c r="S8" i="1"/>
  <c r="S375" i="1"/>
  <c r="S75" i="1"/>
  <c r="S192" i="1"/>
  <c r="S172" i="1"/>
  <c r="S166" i="1"/>
  <c r="S16" i="1"/>
  <c r="S216" i="1"/>
  <c r="S285" i="1"/>
  <c r="S19" i="1"/>
  <c r="S102" i="1"/>
  <c r="S189" i="1"/>
  <c r="S224" i="1"/>
  <c r="S134" i="1"/>
  <c r="S91" i="1"/>
  <c r="S251" i="1"/>
  <c r="S256" i="1"/>
  <c r="S107" i="1"/>
  <c r="S43" i="1"/>
  <c r="S11" i="1"/>
  <c r="S237" i="1"/>
  <c r="S200" i="1"/>
  <c r="S240" i="1"/>
  <c r="S235" i="1"/>
  <c r="S32" i="1"/>
  <c r="S30" i="1"/>
  <c r="S248" i="1"/>
  <c r="S59" i="1"/>
  <c r="S156" i="1"/>
  <c r="S269" i="1"/>
  <c r="S367" i="1"/>
  <c r="S46" i="1"/>
  <c r="S123" i="1"/>
  <c r="S295" i="1"/>
  <c r="S167" i="1"/>
  <c r="S126" i="1"/>
  <c r="S155" i="1"/>
  <c r="S221" i="1"/>
  <c r="S150" i="1"/>
  <c r="S298" i="1"/>
  <c r="S264" i="1"/>
  <c r="S219" i="1"/>
  <c r="S208" i="1"/>
  <c r="S292" i="1"/>
  <c r="S265" i="1"/>
  <c r="S267" i="1"/>
  <c r="S290" i="1"/>
  <c r="S96" i="1"/>
  <c r="S340" i="1"/>
  <c r="S293" i="1"/>
  <c r="S139" i="1"/>
  <c r="S29" i="1"/>
  <c r="S21" i="1"/>
  <c r="S52" i="1"/>
  <c r="S47" i="1"/>
  <c r="S98" i="1"/>
  <c r="S404" i="1"/>
  <c r="S346" i="1"/>
  <c r="S171" i="1"/>
  <c r="S307" i="1"/>
  <c r="S257" i="1"/>
  <c r="S193" i="1"/>
  <c r="S176" i="1"/>
  <c r="S207" i="1"/>
  <c r="S197" i="1"/>
  <c r="S78" i="1"/>
  <c r="S49" i="1"/>
  <c r="S7" i="1"/>
  <c r="S158" i="1"/>
  <c r="S283" i="1"/>
  <c r="S380" i="1"/>
  <c r="S229" i="1"/>
  <c r="S284" i="1"/>
  <c r="S236" i="1"/>
  <c r="S268" i="1"/>
  <c r="S160" i="1"/>
  <c r="S378" i="1"/>
  <c r="S5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tc={BBA8778F-EDA8-4CA1-9121-FBD252443403}</author>
    <author>tc={868ECFA2-C2CF-444E-8DE5-A75F22475AD6}</author>
    <author>tc={954FB70B-5F98-4992-886D-CB0C903D0A00}</author>
    <author>tc={BA9320FC-24D9-4780-BA01-33374F376E4A}</author>
    <author>tc={717ECF18-E316-49C7-BAAB-BDEFF107346D}</author>
    <author>Rosario Jiménez</author>
  </authors>
  <commentList>
    <comment ref="J4" authorId="0" shapeId="0" xr:uid="{BBA8778F-EDA8-4CA1-9121-FBD252443403}">
      <text>
        <t>[Comentario encadenado]
Su versión de Excel le permite leer este comentario encadenado; sin embargo, las ediciones que se apliquen se quitarán si el archivo se abre en una versión más reciente de Excel. Más información: https://go.microsoft.com/fwlink/?linkid=870924
Comentario:
    *Poner solo el valor numérico de lo ejecutado de la meta a la fecha.
*Si se ejecutó por encima de lo programado para el 2024 (Columna I) no relacionar lo adicional, es decir, para que la meta no quede sobre ejecutada, en estos casos tomar una de estas dos decisiones:
1. Re programar la meta 2024 (Columna I) y aumentarla, lo que implicaría disminuir las metas 2025,2026.2027. Es decir jugar con esa ejecución anual, que NO sobrepase la meta del cuatrienio. 
2. Reportar solo el 100% de la meta, es decir lo que inicialmente estaba programado 2024 y no lo que se hizo de más. 
*Cuando se está por debajo de la ejecución, se plantean las mismas dos opciones anteriores. Si realmente se alcanza a ejecutar a dic 2024, el total de la meta, pues dejarla como está, si definitivamente no, se puede reprogramar para los siguientes años.
Respuesta:
    Adicionalmente, para las metas que no tienen programación para esta vigencia NO se debe diligenciar esta columna.</t>
      </text>
    </comment>
    <comment ref="L4" authorId="1" shapeId="0" xr:uid="{868ECFA2-C2CF-444E-8DE5-A75F22475AD6}">
      <text>
        <t>[Comentario encadenado]
Su versión de Excel le permite leer este comentario encadenado; sin embargo, las ediciones que se apliquen se quitarán si el archivo se abre en una versión más reciente de Excel. Más información: https://go.microsoft.com/fwlink/?linkid=870924
Comentario:
    Redactar los principales logros y personas beneficiadas con la ejecución de dicha meta.
Respuesta:
    Para las metas que no tienen programación para esta vigencia NO se debe diligenciar esta columna.</t>
      </text>
    </comment>
    <comment ref="T4" authorId="2" shapeId="0" xr:uid="{954FB70B-5F98-4992-886D-CB0C903D0A00}">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Solo diligenciar cuando se obtuvo una gestión que ayudo al cumplimiento de la meta, pero que NO tuvo situación de fondos, es decir… NO ingreso al presupuesto. 
Puede suceder en los casos que la meta no tenía programación financiera ni apropiación, pero que SÍ tuvo ejecución física. </t>
      </text>
    </comment>
    <comment ref="U4" authorId="3" shapeId="0" xr:uid="{BA9320FC-24D9-4780-BA01-33374F376E4A}">
      <text>
        <t>[Comentario encadenado]
Su versión de Excel le permite leer este comentario encadenado; sin embargo, las ediciones que se apliquen se quitarán si el archivo se abre en una versión más reciente de Excel. Más información: https://go.microsoft.com/fwlink/?linkid=870924
Comentario:
    Acá relacionar los recursos apropiados para dicha meta desde su entidad descentralizada.</t>
      </text>
    </comment>
    <comment ref="V4" authorId="4" shapeId="0" xr:uid="{717ECF18-E316-49C7-BAAB-BDEFF107346D}">
      <text>
        <t>[Comentario encadenado]
Su versión de Excel le permite leer este comentario encadenado; sin embargo, las ediciones que se apliquen se quitarán si el archivo se abre en una versión más reciente de Excel. Más información: https://go.microsoft.com/fwlink/?linkid=870924
Comentario:
    Acá relacionar los recursos financieros registrados para dicha meta desde su entidad descentralizada.</t>
      </text>
    </comment>
    <comment ref="W221" authorId="5" shapeId="0" xr:uid="{84E1C856-16BF-4371-A9C5-15119C37512F}">
      <text>
        <r>
          <rPr>
            <b/>
            <sz val="9"/>
            <color indexed="81"/>
            <rFont val="Tahoma"/>
            <family val="2"/>
          </rPr>
          <t xml:space="preserve">
</t>
        </r>
        <r>
          <rPr>
            <sz val="9"/>
            <color indexed="81"/>
            <rFont val="Tahoma"/>
            <family val="2"/>
          </rPr>
          <t xml:space="preserve">En la armonización quedo el valor de $ 
619.176.742,00 </t>
        </r>
      </text>
    </comment>
  </commentList>
</comments>
</file>

<file path=xl/sharedStrings.xml><?xml version="1.0" encoding="utf-8"?>
<sst xmlns="http://schemas.openxmlformats.org/spreadsheetml/2006/main" count="3210" uniqueCount="1422">
  <si>
    <t>PARTE ESTRATÉGICA</t>
  </si>
  <si>
    <t>PLAN INDICATIVO</t>
  </si>
  <si>
    <t>Solo valores numéricos enteros.</t>
  </si>
  <si>
    <r>
      <t xml:space="preserve">Recuerde que puede asociar varias líneas separadas por coma. Ej: </t>
    </r>
    <r>
      <rPr>
        <i/>
        <sz val="11"/>
        <rFont val="Calibri"/>
        <family val="2"/>
      </rPr>
      <t>LE-1, LE-2</t>
    </r>
  </si>
  <si>
    <t>Obligatorio (ver hoja de catalogo de productos - MGA)</t>
  </si>
  <si>
    <t>De apoyo, no se carga al PDT</t>
  </si>
  <si>
    <t xml:space="preserve">Si no se diligencia se toma el indicador de la MGA, como se encuentra en el catalogo   </t>
  </si>
  <si>
    <t>Solo valores numéricos (se redondea a 4 decimales)</t>
  </si>
  <si>
    <t>Ver hoja de tipos de acumulación</t>
  </si>
  <si>
    <t>Solo valores en pesos (se redondea a 4 decimales). Aplica solo para municipios</t>
  </si>
  <si>
    <t>Puede asociar varios BPIN separados por comas</t>
  </si>
  <si>
    <t>Ver hoja de usuarios</t>
  </si>
  <si>
    <t>No. Meta</t>
  </si>
  <si>
    <t>Código de la línea estratégica</t>
  </si>
  <si>
    <t xml:space="preserve">LÍNEA ESTRATÉGICA </t>
  </si>
  <si>
    <t>Código de indicador de producto (MGA)</t>
  </si>
  <si>
    <t>Indicador de Producto(MGA)</t>
  </si>
  <si>
    <t>Personalización de Indicador de Producto</t>
  </si>
  <si>
    <t>Meta del cuatrienio</t>
  </si>
  <si>
    <t>Tipo de acumulación</t>
  </si>
  <si>
    <t>Programación del producto bien ó servicio 2024</t>
  </si>
  <si>
    <t>% de Avance</t>
  </si>
  <si>
    <t>Programación del producto bien ó servicio 2025</t>
  </si>
  <si>
    <t>Programación del producto bien ó servicio 2026</t>
  </si>
  <si>
    <t>Programación del producto bien ó servicio 2027</t>
  </si>
  <si>
    <t>Recursos propios 2024</t>
  </si>
  <si>
    <t>SGP Educación 2024</t>
  </si>
  <si>
    <t>SGP Salud 2024</t>
  </si>
  <si>
    <t>SGP Deporte 2024</t>
  </si>
  <si>
    <t>SGP Cultura 2024</t>
  </si>
  <si>
    <t>SGP Libre inversión 2024</t>
  </si>
  <si>
    <t>SGP Libre destinación 2024</t>
  </si>
  <si>
    <t>SGP Alimentación escolar 2024</t>
  </si>
  <si>
    <t>SGP Municipios río Magdalena 2024</t>
  </si>
  <si>
    <t>SGP APSB 2024</t>
  </si>
  <si>
    <t>Crédito 2024</t>
  </si>
  <si>
    <t>Transferencias de capital - cofinanciación departamento 2024</t>
  </si>
  <si>
    <t>Transferencias de capital - cofinanciación nación 2024</t>
  </si>
  <si>
    <t>Otros 2024</t>
  </si>
  <si>
    <t>Total 2024</t>
  </si>
  <si>
    <t>Recursos propios 2025</t>
  </si>
  <si>
    <t>SGP Educación 2025</t>
  </si>
  <si>
    <t>SGP Salud 2025</t>
  </si>
  <si>
    <t>SGP Deporte 2025</t>
  </si>
  <si>
    <t>SGP Cultura 2025</t>
  </si>
  <si>
    <t>SGP Libre inversión 2025</t>
  </si>
  <si>
    <t>SGP Libre destinación 2025</t>
  </si>
  <si>
    <t>SGP Alimentación escolar 2025</t>
  </si>
  <si>
    <t>SGP Municipios río Magdalena 2025</t>
  </si>
  <si>
    <t>SGP APSB 2025</t>
  </si>
  <si>
    <t>Crédito 2025</t>
  </si>
  <si>
    <t>Transferencias de capital - cofinanciación departamento 2025</t>
  </si>
  <si>
    <t>Transferencias de capital - cofinanciación nación 2025</t>
  </si>
  <si>
    <t>Otros 2025</t>
  </si>
  <si>
    <t>Total 2025</t>
  </si>
  <si>
    <t>Recursos propios 2026</t>
  </si>
  <si>
    <t>SGP Educación 2026</t>
  </si>
  <si>
    <t>SGP Salud 2026</t>
  </si>
  <si>
    <t>SGP Deporte 2026</t>
  </si>
  <si>
    <t>SGP Cultura 2026</t>
  </si>
  <si>
    <t>SGP Libre inversión 2026</t>
  </si>
  <si>
    <t>SGP Libre destinación 2026</t>
  </si>
  <si>
    <t>SGP Alimentación escolar 2026</t>
  </si>
  <si>
    <t>SGP Municipios río Magdalena 2026</t>
  </si>
  <si>
    <t>SGP APSB 2026</t>
  </si>
  <si>
    <t>Crédito 2026</t>
  </si>
  <si>
    <t>Transferencias de capital - cofinanciación departamento 2026</t>
  </si>
  <si>
    <t>Transferencias de capital - cofinanciación nación 2026</t>
  </si>
  <si>
    <t>Otros 2026</t>
  </si>
  <si>
    <t>Total 2026</t>
  </si>
  <si>
    <t>Recursos propios 2027</t>
  </si>
  <si>
    <t>SGP Educación 2027</t>
  </si>
  <si>
    <t>SGP Salud 2027</t>
  </si>
  <si>
    <t>SGP Deporte 2027</t>
  </si>
  <si>
    <t>SGP Cultura 2027</t>
  </si>
  <si>
    <t>SGP Libre inversión 2027</t>
  </si>
  <si>
    <t>SGP Libre destinación 2027</t>
  </si>
  <si>
    <t>SGP Alimentación escolar 2027</t>
  </si>
  <si>
    <t>SGP Municipios río Magdalena 2027</t>
  </si>
  <si>
    <t>SGP APSB 2027</t>
  </si>
  <si>
    <t>Crédito 2027</t>
  </si>
  <si>
    <t>Transferencias de capital - cofinanciación departamento 2027</t>
  </si>
  <si>
    <t>Transferencias de capital - cofinanciación nación 2027</t>
  </si>
  <si>
    <t>Otros 2027</t>
  </si>
  <si>
    <t>Total 2027</t>
  </si>
  <si>
    <t>BPIN</t>
  </si>
  <si>
    <t>001</t>
  </si>
  <si>
    <t>LE-1</t>
  </si>
  <si>
    <t>ZIPAQUIRÁ CREE</t>
  </si>
  <si>
    <t>Programa de saneamiento fiscal y financiero ejecutado</t>
  </si>
  <si>
    <t>Establecimientos de comercio fiscalizados</t>
  </si>
  <si>
    <t>No acumulativo</t>
  </si>
  <si>
    <t>002</t>
  </si>
  <si>
    <t>Documentos normativos realizados</t>
  </si>
  <si>
    <t>Estatuto tributario actualizado</t>
  </si>
  <si>
    <t>0.25</t>
  </si>
  <si>
    <t>003</t>
  </si>
  <si>
    <t>Cartera de impuesto predial recuperada</t>
  </si>
  <si>
    <t>004</t>
  </si>
  <si>
    <t>459900201</t>
  </si>
  <si>
    <t>Estrategia para el mejoramiento del Índice de Desempeño Fiscal ejecutada</t>
  </si>
  <si>
    <t>Procesos y procedimientos automatizados y actualizados</t>
  </si>
  <si>
    <t xml:space="preserve"> </t>
  </si>
  <si>
    <t>005</t>
  </si>
  <si>
    <t>040601600</t>
  </si>
  <si>
    <t>Área geográfica actualizada catastralmente con enfoque multipropósito</t>
  </si>
  <si>
    <t>Predios actualizados catastralmente</t>
  </si>
  <si>
    <t>006</t>
  </si>
  <si>
    <t>040600300</t>
  </si>
  <si>
    <t>Trámites de conservación catastral realizados</t>
  </si>
  <si>
    <t>007</t>
  </si>
  <si>
    <t>040110600</t>
  </si>
  <si>
    <t>Estrategias implementadas</t>
  </si>
  <si>
    <t>Temas del Plan Estadístico Nacional vinculados, con información y en circulación en el Plan Estadístico Municipal</t>
  </si>
  <si>
    <t>Acumulativo</t>
  </si>
  <si>
    <t>008</t>
  </si>
  <si>
    <t>040100100</t>
  </si>
  <si>
    <t xml:space="preserve">Bases de datos de la temática de Demografía y Población anonimizadas producidas </t>
  </si>
  <si>
    <t>Población efectivamente Sisbenizada</t>
  </si>
  <si>
    <t>009</t>
  </si>
  <si>
    <t>040110500</t>
  </si>
  <si>
    <t>Predios con estratificación socioeconómica</t>
  </si>
  <si>
    <t>Sectores rurales del municipio estratificados y con información actualizada</t>
  </si>
  <si>
    <t xml:space="preserve">   </t>
  </si>
  <si>
    <t>010</t>
  </si>
  <si>
    <t>040110201</t>
  </si>
  <si>
    <t>Usuarios del Servicio</t>
  </si>
  <si>
    <t>Zonas con nomenclatura actualizada</t>
  </si>
  <si>
    <t>0.5</t>
  </si>
  <si>
    <t xml:space="preserve">                               -   </t>
  </si>
  <si>
    <t>011</t>
  </si>
  <si>
    <t>040600100</t>
  </si>
  <si>
    <t>Sistema de información actualizado</t>
  </si>
  <si>
    <t>Servicio de información geográfica y cartográfica actualizado y con información de Catastro Multipropósito vinculada.</t>
  </si>
  <si>
    <t>0.40</t>
  </si>
  <si>
    <t>012</t>
  </si>
  <si>
    <t>459902900</t>
  </si>
  <si>
    <t>Espacios de integración de oferta pública generados</t>
  </si>
  <si>
    <t>Habilitar el servicio de asuntos interinstitucionales</t>
  </si>
  <si>
    <t>013</t>
  </si>
  <si>
    <t>Eventos municipales de promoción y fortalecimiento de Zipaquirá a nivel nacional, regional y/o municipal realizados</t>
  </si>
  <si>
    <t>014</t>
  </si>
  <si>
    <t>459900100</t>
  </si>
  <si>
    <t>Documentos de evaluación elaborados</t>
  </si>
  <si>
    <t>Encuestas de percepción ciudadana referentes a la oferta institucional realizadas</t>
  </si>
  <si>
    <t>015</t>
  </si>
  <si>
    <t>459901900</t>
  </si>
  <si>
    <t>Documentos de planeación realizados</t>
  </si>
  <si>
    <t xml:space="preserve">Plan estratégico de comunicaciones formulado y ejecutado </t>
  </si>
  <si>
    <t>016</t>
  </si>
  <si>
    <t>450202207</t>
  </si>
  <si>
    <t>Entidades asistidas técnicamente</t>
  </si>
  <si>
    <t xml:space="preserve">Capacitaciones jurídicas, legales y administrativas brindadas a las diferentes secretarías del municipio </t>
  </si>
  <si>
    <t>017</t>
  </si>
  <si>
    <t>459902301</t>
  </si>
  <si>
    <t>Metodologías aplicadas</t>
  </si>
  <si>
    <t>Casos asistidos técnicamente en materia de defensa jurídica, gerencia jurídica pública, métodos alternativos de solución de conflictos y/o prevención del daño antijurídico</t>
  </si>
  <si>
    <t>018</t>
  </si>
  <si>
    <t>450202600</t>
  </si>
  <si>
    <t>Manual de contratación actualizado.</t>
  </si>
  <si>
    <t>019</t>
  </si>
  <si>
    <t>459902500</t>
  </si>
  <si>
    <t>Sistemas de información implementados</t>
  </si>
  <si>
    <t xml:space="preserve">Sistema de información de consultas en asuntos y/o conceptos jurídicos implementado. </t>
  </si>
  <si>
    <t>020</t>
  </si>
  <si>
    <t>459901800</t>
  </si>
  <si>
    <t>Documentos de lineamientos técnicos realizados</t>
  </si>
  <si>
    <t xml:space="preserve">Realizar proceso de bajas de bienes </t>
  </si>
  <si>
    <t>021</t>
  </si>
  <si>
    <t>459901101</t>
  </si>
  <si>
    <t>Áreas físicas adecuadas</t>
  </si>
  <si>
    <t xml:space="preserve">Realizar el saneamiento de predios a cargo del municipio de Zipaquirá </t>
  </si>
  <si>
    <t>022</t>
  </si>
  <si>
    <t>459902100</t>
  </si>
  <si>
    <t>Rediseño institucional a la planta de empleos para poder dar cumplimiento al Plan de Desarrollo Municipal</t>
  </si>
  <si>
    <t>023</t>
  </si>
  <si>
    <t>459903600</t>
  </si>
  <si>
    <t>Sistema de gestión documental actualizado</t>
  </si>
  <si>
    <t>Sistemas de Gestión Documental diseñada con manejo de archivo con TRD aprobadas.</t>
  </si>
  <si>
    <t>024</t>
  </si>
  <si>
    <t>Jornadas de atención al ciudadano descentralizadas</t>
  </si>
  <si>
    <t>025</t>
  </si>
  <si>
    <t>459903001</t>
  </si>
  <si>
    <t>Capacitaciones realizadas</t>
  </si>
  <si>
    <t>Estrategias para  fortalecimiento del clima y las condiciones laborales de la administración municipal creadas e implementadas</t>
  </si>
  <si>
    <t>026</t>
  </si>
  <si>
    <t>459901600</t>
  </si>
  <si>
    <t>Sedes mantenidas</t>
  </si>
  <si>
    <t>Edificios y equipamientos administrativos mantenidos</t>
  </si>
  <si>
    <t>027</t>
  </si>
  <si>
    <t>Herramientas implementadas</t>
  </si>
  <si>
    <t>Sistema de Gestión de Calidad actualizado y certificado.</t>
  </si>
  <si>
    <t>028</t>
  </si>
  <si>
    <t>459903504</t>
  </si>
  <si>
    <t>Pago de pasivos laborales de la administración pública territorial realizados</t>
  </si>
  <si>
    <t>Obligaciones pensionales pagadas</t>
  </si>
  <si>
    <t>029</t>
  </si>
  <si>
    <t>230102700</t>
  </si>
  <si>
    <t>Conexiones a internet fijo y / o móvil</t>
  </si>
  <si>
    <t>Mantener las Zonas wifi rurales y urbanas en funcionamiento</t>
  </si>
  <si>
    <t>030</t>
  </si>
  <si>
    <t>Nuevas zonas de wifi en el municipio de Zipaquirá instaladas</t>
  </si>
  <si>
    <t>031</t>
  </si>
  <si>
    <t>230102400</t>
  </si>
  <si>
    <t>Centros de Acceso Comunitario en zonas urbanas y/o rurales y/o apartadas funcionando</t>
  </si>
  <si>
    <t>Puntos de Zipaquirá digital mantenidos y en funcionamiento</t>
  </si>
  <si>
    <t>032</t>
  </si>
  <si>
    <t>Nuevos Puntos de Zipaquirá digital habilitados</t>
  </si>
  <si>
    <t>033</t>
  </si>
  <si>
    <t>230103100</t>
  </si>
  <si>
    <t>Personas de la comunidad capacitadas en uso básico de tecnologías de la información y las comunicaciones.</t>
  </si>
  <si>
    <t xml:space="preserve">Personas de la comunidad capacitadas en uso básico de Tecnologías de la Información y las Comunicaciones TIC, en los Puntos Zipaquirá Digital. </t>
  </si>
  <si>
    <t>034</t>
  </si>
  <si>
    <t>230108600</t>
  </si>
  <si>
    <t>Estrategias de Gestión del Conocimiento Implementadas</t>
  </si>
  <si>
    <t xml:space="preserve">Actividades contenidas en el PETI de la entidad implementadas </t>
  </si>
  <si>
    <t>035</t>
  </si>
  <si>
    <t>230107700</t>
  </si>
  <si>
    <t>Sistemas de información actualizados</t>
  </si>
  <si>
    <t xml:space="preserve">Estrategia de integración de los sistemas de información de la entidad a través de la APP "Conexión Zipa" implementada </t>
  </si>
  <si>
    <t>036</t>
  </si>
  <si>
    <t>Centros culturales construidos y dotados</t>
  </si>
  <si>
    <r>
      <t xml:space="preserve"> </t>
    </r>
    <r>
      <rPr>
        <b/>
        <sz val="8"/>
        <rFont val="Calibri"/>
        <family val="2"/>
      </rPr>
      <t xml:space="preserve">Centro Cultural y de Convenciones de Zipaquirá </t>
    </r>
    <r>
      <rPr>
        <sz val="8"/>
        <rFont val="Calibri"/>
        <family val="2"/>
      </rPr>
      <t>construido y dotado</t>
    </r>
  </si>
  <si>
    <t>037</t>
  </si>
  <si>
    <t>Teatros adecuados</t>
  </si>
  <si>
    <r>
      <rPr>
        <b/>
        <sz val="8"/>
        <rFont val="Calibri"/>
        <family val="2"/>
      </rPr>
      <t xml:space="preserve">Teatro Roberto Mac-Douall </t>
    </r>
    <r>
      <rPr>
        <sz val="8"/>
        <rFont val="Calibri"/>
        <family val="2"/>
      </rPr>
      <t>adecuado</t>
    </r>
  </si>
  <si>
    <t>038</t>
  </si>
  <si>
    <t>330108701</t>
  </si>
  <si>
    <t>Personas capacitadas</t>
  </si>
  <si>
    <r>
      <t xml:space="preserve">Población beneficiada anualmente con los </t>
    </r>
    <r>
      <rPr>
        <b/>
        <sz val="8"/>
        <rFont val="Calibri"/>
        <family val="2"/>
      </rPr>
      <t>Procesos Públicos de Formación Artística</t>
    </r>
    <r>
      <rPr>
        <sz val="8"/>
        <rFont val="Calibri"/>
        <family val="2"/>
      </rPr>
      <t xml:space="preserve"> </t>
    </r>
    <r>
      <rPr>
        <i/>
        <sz val="8"/>
        <rFont val="Calibri"/>
        <family val="2"/>
      </rPr>
      <t>(centralizados</t>
    </r>
    <r>
      <rPr>
        <sz val="8"/>
        <rFont val="Calibri"/>
        <family val="2"/>
      </rPr>
      <t>)</t>
    </r>
  </si>
  <si>
    <t>039</t>
  </si>
  <si>
    <t>330113000</t>
  </si>
  <si>
    <t>Personas capacitadas con educación informal</t>
  </si>
  <si>
    <r>
      <t xml:space="preserve">Población beneficiada anualmente con los </t>
    </r>
    <r>
      <rPr>
        <b/>
        <sz val="8"/>
        <rFont val="Calibri"/>
        <family val="2"/>
      </rPr>
      <t xml:space="preserve">Procesos Públicos de Formación Artística </t>
    </r>
    <r>
      <rPr>
        <sz val="8"/>
        <rFont val="Calibri"/>
        <family val="2"/>
      </rPr>
      <t>(</t>
    </r>
    <r>
      <rPr>
        <i/>
        <sz val="8"/>
        <rFont val="Calibri"/>
        <family val="2"/>
      </rPr>
      <t>descentralizados</t>
    </r>
    <r>
      <rPr>
        <sz val="8"/>
        <rFont val="Calibri"/>
        <family val="2"/>
      </rPr>
      <t>)</t>
    </r>
  </si>
  <si>
    <t>040</t>
  </si>
  <si>
    <t>330107000</t>
  </si>
  <si>
    <r>
      <t xml:space="preserve">Modelos pedagógicos, contenidos programáticos, componentes metodológicos y estructura organizativa creada e implementada en los </t>
    </r>
    <r>
      <rPr>
        <b/>
        <sz val="8"/>
        <rFont val="Calibri"/>
        <family val="2"/>
      </rPr>
      <t>Procesos Públicos de Formación Artística (EFACZ)</t>
    </r>
  </si>
  <si>
    <t>0.33</t>
  </si>
  <si>
    <t>0.34</t>
  </si>
  <si>
    <t>041</t>
  </si>
  <si>
    <t>Número de infraestructuras</t>
  </si>
  <si>
    <t>Dotaciones realizadas a los Procesos Públicos de Formación Artística</t>
  </si>
  <si>
    <t>042</t>
  </si>
  <si>
    <t>330112600</t>
  </si>
  <si>
    <t>Procesos de formación atendidos</t>
  </si>
  <si>
    <r>
      <rPr>
        <b/>
        <sz val="8"/>
        <rFont val="Calibri"/>
        <family val="2"/>
      </rPr>
      <t>Programas de Formación Artística</t>
    </r>
    <r>
      <rPr>
        <sz val="8"/>
        <rFont val="Calibri"/>
        <family val="2"/>
      </rPr>
      <t xml:space="preserve"> (</t>
    </r>
    <r>
      <rPr>
        <i/>
        <sz val="8"/>
        <rFont val="Calibri"/>
        <family val="2"/>
      </rPr>
      <t>EFACZ</t>
    </r>
    <r>
      <rPr>
        <sz val="8"/>
        <rFont val="Calibri"/>
        <family val="2"/>
      </rPr>
      <t>) ofertados</t>
    </r>
  </si>
  <si>
    <t>043</t>
  </si>
  <si>
    <t>330105300</t>
  </si>
  <si>
    <t>Eventos de promoción de actividades culturales realizados</t>
  </si>
  <si>
    <t>Salidas a eventos artísticos y culturales de carácter regional, departamental, nacional y/o internacional realizados, en dónde participan los beneficiarios de los Procesos Públicos de Formación Artística (EFACZ)</t>
  </si>
  <si>
    <t>044</t>
  </si>
  <si>
    <t>330105203</t>
  </si>
  <si>
    <t>Cupos de educación formal ofertados</t>
  </si>
  <si>
    <t>Mantener ofertado y en funcionamiento el programa de educación para el desarrollo humano y el trabajo denominado "Danza Integral"</t>
  </si>
  <si>
    <t>045</t>
  </si>
  <si>
    <t>330107301</t>
  </si>
  <si>
    <t>Producciones artísticas en circulación</t>
  </si>
  <si>
    <r>
      <t xml:space="preserve">Productos artísticos resultados de los </t>
    </r>
    <r>
      <rPr>
        <b/>
        <sz val="8"/>
        <rFont val="Calibri"/>
        <family val="2"/>
      </rPr>
      <t>Procesos Públicos de Formación Artística</t>
    </r>
    <r>
      <rPr>
        <sz val="8"/>
        <rFont val="Calibri"/>
        <family val="2"/>
      </rPr>
      <t xml:space="preserve"> (</t>
    </r>
    <r>
      <rPr>
        <i/>
        <sz val="8"/>
        <rFont val="Calibri"/>
        <family val="2"/>
      </rPr>
      <t>EFACZ) con preproducción, producción y publicación.</t>
    </r>
  </si>
  <si>
    <t>046</t>
  </si>
  <si>
    <t>330112900</t>
  </si>
  <si>
    <t>Estrategias de formación artística implementadas dirigidas a la Primera Infancia, Personas con Discapacidad, Adulto Mayor, Comunidad LGTBIQ y Víctimas del Conflicto del Municipio de Zipaquirá.</t>
  </si>
  <si>
    <t>0.75</t>
  </si>
  <si>
    <t>047</t>
  </si>
  <si>
    <t>330106104</t>
  </si>
  <si>
    <t>Asistencias técnicas a los consejeros de cultura realizadas</t>
  </si>
  <si>
    <r>
      <t xml:space="preserve">Asistencia técnica prestada a los espacios de </t>
    </r>
    <r>
      <rPr>
        <b/>
        <sz val="8"/>
        <rFont val="Calibri"/>
        <family val="2"/>
      </rPr>
      <t xml:space="preserve">participación sectorial </t>
    </r>
    <r>
      <rPr>
        <sz val="8"/>
        <rFont val="Calibri"/>
        <family val="2"/>
      </rPr>
      <t xml:space="preserve">.
</t>
    </r>
    <r>
      <rPr>
        <i/>
        <sz val="8"/>
        <rFont val="Calibri"/>
        <family val="2"/>
      </rPr>
      <t>(Consejo Municipal de Cultura; Red Municipal de Organizaciones Culturales; Red Municipal de Creadores y Gestores Culturales, Red de Acudientes de los Procesos de Formación Artística; Red de Museos de Zipaquirá</t>
    </r>
    <r>
      <rPr>
        <sz val="8"/>
        <rFont val="Calibri"/>
        <family val="2"/>
      </rPr>
      <t>)</t>
    </r>
  </si>
  <si>
    <t>048</t>
  </si>
  <si>
    <r>
      <rPr>
        <b/>
        <sz val="8"/>
        <rFont val="Calibri"/>
        <family val="2"/>
      </rPr>
      <t>Eventos culturales</t>
    </r>
    <r>
      <rPr>
        <sz val="8"/>
        <rFont val="Calibri"/>
        <family val="2"/>
      </rPr>
      <t xml:space="preserve">  realizados (</t>
    </r>
    <r>
      <rPr>
        <i/>
        <sz val="8"/>
        <rFont val="Calibri"/>
        <family val="2"/>
      </rPr>
      <t>Acuerdo No. 05 de 2019, muestras PPFA, apoyos a eventos</t>
    </r>
    <r>
      <rPr>
        <sz val="8"/>
        <rFont val="Calibri"/>
        <family val="2"/>
      </rPr>
      <t>)</t>
    </r>
  </si>
  <si>
    <t>049</t>
  </si>
  <si>
    <t>330106800</t>
  </si>
  <si>
    <t>Infraestructura cultural intervenida</t>
  </si>
  <si>
    <r>
      <rPr>
        <b/>
        <sz val="8"/>
        <rFont val="Calibri"/>
        <family val="2"/>
      </rPr>
      <t>Infraestructura cultural</t>
    </r>
    <r>
      <rPr>
        <sz val="8"/>
        <rFont val="Calibri"/>
        <family val="2"/>
      </rPr>
      <t xml:space="preserve"> de naturaleza pública del Municipio de Zipaquirá mantenida (</t>
    </r>
    <r>
      <rPr>
        <i/>
        <sz val="8"/>
        <rFont val="Calibri"/>
        <family val="2"/>
      </rPr>
      <t>Teatro Bicentenario)</t>
    </r>
  </si>
  <si>
    <t>050</t>
  </si>
  <si>
    <t>330105400</t>
  </si>
  <si>
    <t>Estímulos otorgados</t>
  </si>
  <si>
    <t xml:space="preserve">Creación y realización de convocatorias del programa Espacios Concertados para el fortalecimiento de la infraestructura cultural de naturaleza privada </t>
  </si>
  <si>
    <t>1.5</t>
  </si>
  <si>
    <t>051</t>
  </si>
  <si>
    <t>330106900</t>
  </si>
  <si>
    <t>Documentos de investigación realizados</t>
  </si>
  <si>
    <t>Política Pública de Cultura de Zipaquirá formulada</t>
  </si>
  <si>
    <t>052</t>
  </si>
  <si>
    <t>330105302</t>
  </si>
  <si>
    <t>Espectáculos artísticos realizados</t>
  </si>
  <si>
    <t xml:space="preserve">Eventos culturales de la Agenda Zipaquirá Festiva - Experiencia Zipa promocionados y consolidados. </t>
  </si>
  <si>
    <t>053</t>
  </si>
  <si>
    <t>330105105</t>
  </si>
  <si>
    <t>Artistas capacitados</t>
  </si>
  <si>
    <t>Alianzas para generar procesos de profesionalización dirigidos a los artistas, creadores y gestores culturales de Zipaquirá realizadas.</t>
  </si>
  <si>
    <t>054</t>
  </si>
  <si>
    <t>330109900</t>
  </si>
  <si>
    <t>Sistema de información del sector artístico y cultural en operación</t>
  </si>
  <si>
    <t>SIAZ - Sistema de información cultural implementada como una plataforma web que integre el sector, permitiendo la divulgación de los contenidos artísticos y la interacción entre el sector y la comunidad en general (consulta)(Cultura Zipaquirá)</t>
  </si>
  <si>
    <t>055</t>
  </si>
  <si>
    <t>Convocatorias públicas del Programa Municipal de Estímulos realizadas.</t>
  </si>
  <si>
    <t>056</t>
  </si>
  <si>
    <t>Estrategias para el apoyo a Emprendimientos Culturales, industrias Creativas y Culturales implementadas</t>
  </si>
  <si>
    <t>057</t>
  </si>
  <si>
    <t>330107300</t>
  </si>
  <si>
    <t>Contenidos culturales  en circulación</t>
  </si>
  <si>
    <t>Procesos de formación dirigidos al sector cultural realizados</t>
  </si>
  <si>
    <t>058</t>
  </si>
  <si>
    <t>330107500</t>
  </si>
  <si>
    <t>Bibliotecas construidas y dotadas</t>
  </si>
  <si>
    <t>Creación, dotación y puesta en funcionamiento de Bibliotecas Públicas en Zipaquirá (una en la zona rural y otra en la zona urbana)</t>
  </si>
  <si>
    <t>059</t>
  </si>
  <si>
    <t>330107002</t>
  </si>
  <si>
    <t>Documentos de lineamientos técnicos para bibliotecas públicas realizados</t>
  </si>
  <si>
    <t xml:space="preserve">Plan Territorial de Lectura, Escritura y Oralidad de Zipaquirá formulado e implementado para fomentar el Servicio Público de Bibliotecas </t>
  </si>
  <si>
    <t>060</t>
  </si>
  <si>
    <t>330100300</t>
  </si>
  <si>
    <t>Bibliotecas adecuadas</t>
  </si>
  <si>
    <t>Bibliotecas Públicas de Zipaquirá (José María Triana y Eduardo Castillo y su extensión) mantenidas.</t>
  </si>
  <si>
    <t>061</t>
  </si>
  <si>
    <t>330109800</t>
  </si>
  <si>
    <t>Materiales de lectura disponibles en bibliotecas públicas y espacios no convencionales</t>
  </si>
  <si>
    <t>Red de Bibliotecas Públicas de Zipaquirá dotadas con material bibliográfico, audiovisual, musical y lúdico así como con mobiliario.</t>
  </si>
  <si>
    <t>062</t>
  </si>
  <si>
    <t>330106500</t>
  </si>
  <si>
    <t>Personas asistidas técnicamente</t>
  </si>
  <si>
    <t>Grupos de Amigos de la Bibliotecas Públicas conformados y en funcionamiento.</t>
  </si>
  <si>
    <t>063</t>
  </si>
  <si>
    <t>330108500</t>
  </si>
  <si>
    <t>Usuarios atendidos</t>
  </si>
  <si>
    <t xml:space="preserve"> Biblioteca Rural Móvil implementada en las veredas de Zipaquirá  </t>
  </si>
  <si>
    <t>064</t>
  </si>
  <si>
    <t>330104300</t>
  </si>
  <si>
    <t>Museos adecuados</t>
  </si>
  <si>
    <t>Museo de la bicicleta creado</t>
  </si>
  <si>
    <t>065</t>
  </si>
  <si>
    <t>330200202</t>
  </si>
  <si>
    <t>Documentos técnicos sobre el patrimonio material e inmaterial</t>
  </si>
  <si>
    <r>
      <t xml:space="preserve"> </t>
    </r>
    <r>
      <rPr>
        <b/>
        <sz val="8"/>
        <rFont val="Calibri"/>
        <family val="2"/>
      </rPr>
      <t>Inventario de Patrimonio Cultural</t>
    </r>
    <r>
      <rPr>
        <sz val="8"/>
        <rFont val="Calibri"/>
        <family val="2"/>
      </rPr>
      <t xml:space="preserve"> Material e Inmaterial de Zipaquirá realizado</t>
    </r>
  </si>
  <si>
    <t>066</t>
  </si>
  <si>
    <t>330200100</t>
  </si>
  <si>
    <t>Rutas Patrimoniales diseñadas e implementadas.</t>
  </si>
  <si>
    <t>067</t>
  </si>
  <si>
    <t>330207300</t>
  </si>
  <si>
    <t>Restauraciones realizadas</t>
  </si>
  <si>
    <r>
      <rPr>
        <b/>
        <sz val="8"/>
        <rFont val="Calibri"/>
        <family val="2"/>
      </rPr>
      <t>Intervenciones y mantenimientos realizados a los Bienes de Interés Cultural</t>
    </r>
    <r>
      <rPr>
        <sz val="8"/>
        <rFont val="Calibri"/>
        <family val="2"/>
      </rPr>
      <t xml:space="preserve"> del Patrimonio Cultural Material de Zipaquirá </t>
    </r>
  </si>
  <si>
    <t>068</t>
  </si>
  <si>
    <t>330201901</t>
  </si>
  <si>
    <r>
      <t xml:space="preserve">Acompañamiento al </t>
    </r>
    <r>
      <rPr>
        <b/>
        <sz val="8"/>
        <rFont val="Calibri"/>
        <family val="2"/>
      </rPr>
      <t xml:space="preserve">Grupo de Vigías del Patrimonio Cultural </t>
    </r>
    <r>
      <rPr>
        <sz val="8"/>
        <rFont val="Calibri"/>
        <family val="2"/>
      </rPr>
      <t>en Zipaquirá de conformidad con el Decreto No. 129 de 2023</t>
    </r>
  </si>
  <si>
    <t>069</t>
  </si>
  <si>
    <t>330204900</t>
  </si>
  <si>
    <t>Procesos de salvaguardia efectiva del patrimonio inmaterial realizados</t>
  </si>
  <si>
    <r>
      <rPr>
        <b/>
        <sz val="8"/>
        <rFont val="Calibri"/>
        <family val="2"/>
      </rPr>
      <t xml:space="preserve">Plan Especial de Salvaguardia </t>
    </r>
    <r>
      <rPr>
        <sz val="8"/>
        <rFont val="Calibri"/>
        <family val="2"/>
      </rPr>
      <t xml:space="preserve">de la manifestación de Patrimonio Cultural Inmaterial de las Procesiones de Semana Santa en Zipaquirá implementado.  </t>
    </r>
  </si>
  <si>
    <t>070</t>
  </si>
  <si>
    <t>330200400</t>
  </si>
  <si>
    <t>Exposiciones realizadas</t>
  </si>
  <si>
    <r>
      <rPr>
        <b/>
        <sz val="8"/>
        <rFont val="Calibri"/>
        <family val="2"/>
      </rPr>
      <t xml:space="preserve">Casa Gabo </t>
    </r>
    <r>
      <rPr>
        <sz val="8"/>
        <rFont val="Calibri"/>
        <family val="2"/>
      </rPr>
      <t xml:space="preserve">como el Museo "Colegio de Gabo", de naturaleza pública en Zipaquirá en el marco del desarrollo de la Ruta Macondo. </t>
    </r>
  </si>
  <si>
    <t>071</t>
  </si>
  <si>
    <t xml:space="preserve">Líneas estratégicas de Política Pública del Deporte, Recreación y Actividad Física - DRAF implementada </t>
  </si>
  <si>
    <t>072</t>
  </si>
  <si>
    <t>Asistencias técnicas realizadas a los organismos deportivos</t>
  </si>
  <si>
    <t>Organismos deportivos con asistencia técnica, académica y administrativa brindada.</t>
  </si>
  <si>
    <t>073</t>
  </si>
  <si>
    <t>430100302</t>
  </si>
  <si>
    <t>Eventos  realizados en la infraestructura deportiva</t>
  </si>
  <si>
    <t>Eventos deportivos municipales dirigidos a los organismos deportivos realizados</t>
  </si>
  <si>
    <t>074</t>
  </si>
  <si>
    <t xml:space="preserve">Deportistas que participan en eventos deportivos de alto rendimiento con sede en Colombia </t>
  </si>
  <si>
    <t>Equipos masculino y femenino de fútbol de salón participando de manera directa  en los eventos departamentales y nacionales</t>
  </si>
  <si>
    <t>075</t>
  </si>
  <si>
    <t>Niños, niñas, adolescentes y jóvenes inscritos en Escuelas Deportivas</t>
  </si>
  <si>
    <r>
      <t xml:space="preserve">Niños impactados con la estrategia </t>
    </r>
    <r>
      <rPr>
        <b/>
        <sz val="8"/>
        <rFont val="Calibri"/>
        <family val="2"/>
      </rPr>
      <t>"Iniciación al deporte"</t>
    </r>
    <r>
      <rPr>
        <sz val="8"/>
        <rFont val="Calibri"/>
        <family val="2"/>
      </rPr>
      <t xml:space="preserve"> tanto rurales como urbanas. (grados 3, 4 y 5)</t>
    </r>
  </si>
  <si>
    <t>076</t>
  </si>
  <si>
    <t>Escuelas deportivas implementadas</t>
  </si>
  <si>
    <t>Nuevas escuelas de formación deportiva implementadas</t>
  </si>
  <si>
    <t>077</t>
  </si>
  <si>
    <t>Eventos deportivos de carácter municipal, departamental, nacional y/o internacional realizados</t>
  </si>
  <si>
    <t>078</t>
  </si>
  <si>
    <t>Estrategias de acompañamiento psico-social para los usuarios de las Escuelas de Formación Deportiva y para el barrismo en Zipaquirá implementadas</t>
  </si>
  <si>
    <t>079</t>
  </si>
  <si>
    <t>Personas con discapacidad beneficiadas del programa de formación deportiva</t>
  </si>
  <si>
    <t>080</t>
  </si>
  <si>
    <t>Centro de alto Rendimiento construido y dotado</t>
  </si>
  <si>
    <t>Estadio Municipal "Héctor el Zipa González" dotado y adecuado</t>
  </si>
  <si>
    <t>081</t>
  </si>
  <si>
    <t>Infraestructura deportiva mantenida</t>
  </si>
  <si>
    <t>Pista de ciclo montañismo construida y adecuada</t>
  </si>
  <si>
    <t>0.15</t>
  </si>
  <si>
    <t>0.45</t>
  </si>
  <si>
    <t>082</t>
  </si>
  <si>
    <t>083</t>
  </si>
  <si>
    <t>Atletas beneficiados con estímulos financieros</t>
  </si>
  <si>
    <t>Deportistas beneficiados con estímulos financieros por logros obtenidos en competencias de ciclo oficial y ciclo olímpico.</t>
  </si>
  <si>
    <t>084</t>
  </si>
  <si>
    <t>Personas con talento deportivo identificadas</t>
  </si>
  <si>
    <t>Deportistas atendidos por el grupo interdisciplinario mediante capacitaciones y atenciones directas.</t>
  </si>
  <si>
    <t>085</t>
  </si>
  <si>
    <t>Pistas de patinaje construidas</t>
  </si>
  <si>
    <t xml:space="preserve">Pista de patinaje construida </t>
  </si>
  <si>
    <t>086</t>
  </si>
  <si>
    <t>Deportistas con proyección deportiva identificados y acompañados  (selección de talentos, reserva deportiva y alto rendimiento)</t>
  </si>
  <si>
    <t>087</t>
  </si>
  <si>
    <t>Instituciones educativas vinculadas al programa Supérate-Intercolegiados</t>
  </si>
  <si>
    <t>Eventos para fortalecer el deporte escolar en Zipaquirá</t>
  </si>
  <si>
    <t>088</t>
  </si>
  <si>
    <t>430101900</t>
  </si>
  <si>
    <t>Placa polideportiva construida</t>
  </si>
  <si>
    <t>Cubiertas de Polideportivos construidas</t>
  </si>
  <si>
    <t>089</t>
  </si>
  <si>
    <t>430100300</t>
  </si>
  <si>
    <t>Infraestructura deportiva en operación</t>
  </si>
  <si>
    <t>Dotación del Coliseo Arena de Sal realizada</t>
  </si>
  <si>
    <t>090</t>
  </si>
  <si>
    <t>430206300</t>
  </si>
  <si>
    <t>Personas atendidas</t>
  </si>
  <si>
    <r>
      <t xml:space="preserve">Población impactada a través del programa </t>
    </r>
    <r>
      <rPr>
        <b/>
        <sz val="8"/>
        <rFont val="Calibri"/>
        <family val="2"/>
      </rPr>
      <t>"Exploración motora"</t>
    </r>
    <r>
      <rPr>
        <sz val="8"/>
        <rFont val="Calibri"/>
        <family val="2"/>
      </rPr>
      <t xml:space="preserve"> en instituciones educativas y jardines sociales, primero y segundo</t>
    </r>
  </si>
  <si>
    <t>091</t>
  </si>
  <si>
    <t xml:space="preserve">Personas con discapacidad con procesos de actividad física, recreación y eventos para el aprovechamiento del tiempo libre beneficiadas. </t>
  </si>
  <si>
    <t>092</t>
  </si>
  <si>
    <t>Eventos recreativos comunitarios realizados</t>
  </si>
  <si>
    <t>Juegos Comunales y Olimpiadas Veredales realizados</t>
  </si>
  <si>
    <t>093</t>
  </si>
  <si>
    <t>Personas que acceden a servicios deportivos, recreativos y de actividad física</t>
  </si>
  <si>
    <t>Población beneficiada a través de la estrategia "Zipa FIT"</t>
  </si>
  <si>
    <t>094</t>
  </si>
  <si>
    <t>Población beneficiada en la Ciclo Vía Dominical</t>
  </si>
  <si>
    <t>095</t>
  </si>
  <si>
    <t>Personas mayores beneficiadas con la promoción de la salud física, mental e interacción social.</t>
  </si>
  <si>
    <t>096</t>
  </si>
  <si>
    <t xml:space="preserve">"Copa Recreativa Zipaquirá Cree" creada e implementar </t>
  </si>
  <si>
    <t>097</t>
  </si>
  <si>
    <t>Sedes educativas apoyadas con programas de fomento</t>
  </si>
  <si>
    <t>Escuela de Campamentos Juveniles "Desafío Juvenil" creada.</t>
  </si>
  <si>
    <t>098</t>
  </si>
  <si>
    <t>Gimnasios mejorados</t>
  </si>
  <si>
    <t xml:space="preserve">Dotar y modernizar del gimnasio </t>
  </si>
  <si>
    <t>099</t>
  </si>
  <si>
    <t>Rediseño institucional  del Instituto Municipal de Cultura, Recreación y Deporte de Zipaquirá - IMCRDZ realizada</t>
  </si>
  <si>
    <t>100</t>
  </si>
  <si>
    <t>Actualizar las TRD del IMCRDZ</t>
  </si>
  <si>
    <t>101</t>
  </si>
  <si>
    <t>450104900</t>
  </si>
  <si>
    <t>Resolución 3316 del 2019 implementada para garantizar la seguridad en los escenarios deportivos administrados por el IMCRDZ.</t>
  </si>
  <si>
    <t>102</t>
  </si>
  <si>
    <t>Sedes dotadas</t>
  </si>
  <si>
    <t>Dotación de elementos tecnológicos y mobiliario para las nuevas oficinas administrativas</t>
  </si>
  <si>
    <t>103</t>
  </si>
  <si>
    <t>459901700</t>
  </si>
  <si>
    <t>Sistema de gestión documental implementado</t>
  </si>
  <si>
    <t>Estrategia de comunicaciones creada para el fomento de las prácticas deportivas y de actividad física en el municipio</t>
  </si>
  <si>
    <t>104</t>
  </si>
  <si>
    <t>LE-2</t>
  </si>
  <si>
    <t>ZIPAQUIRÁ PROTEGE</t>
  </si>
  <si>
    <t>Rendicion de cuentas realizadas</t>
  </si>
  <si>
    <t>Espacios de interlocución entre la administración municipal,  los niños, niñas, adolescentes y jóvenes para la garantía de derechos a través de la Rendición Pública de Cuentas</t>
  </si>
  <si>
    <t xml:space="preserve">  </t>
  </si>
  <si>
    <t>105</t>
  </si>
  <si>
    <t>450200100</t>
  </si>
  <si>
    <t>Espacios de participación promovidos</t>
  </si>
  <si>
    <t>Semilleros de participación activa de niños, niñas y adolescentes para la garantía de los derechos y prevención de todo tipo de violencias implementados</t>
  </si>
  <si>
    <t>106</t>
  </si>
  <si>
    <t xml:space="preserve">Niños, niñas y adolescentes que participan en la celebración del mes de la niñez </t>
  </si>
  <si>
    <t>107</t>
  </si>
  <si>
    <t>410200400</t>
  </si>
  <si>
    <t>Edificaciones de atención integral a la primera infancia construidas</t>
  </si>
  <si>
    <t xml:space="preserve">Jardín infantil social  para el beneficio de la primera infancia, construido y dotado </t>
  </si>
  <si>
    <t>108</t>
  </si>
  <si>
    <t>410204301</t>
  </si>
  <si>
    <t>Niños, niñas y adolescentes atendidos</t>
  </si>
  <si>
    <t>Espacios lúdico pedagógicos para niños, niñas y adolescentes de los sectores rurales y urbanos (ludotecas) en funcionamiento y dotados</t>
  </si>
  <si>
    <t>109</t>
  </si>
  <si>
    <t>410205100</t>
  </si>
  <si>
    <t>Documentos de planeación elaborados</t>
  </si>
  <si>
    <t>Política Pública de Primera Infancia, Infancia y Adolescencia reformulada</t>
  </si>
  <si>
    <t>110</t>
  </si>
  <si>
    <t>CDI y Jardines sociales que prestan atención integral a la primera infancia en operación</t>
  </si>
  <si>
    <t>111</t>
  </si>
  <si>
    <t>410205201</t>
  </si>
  <si>
    <t>Niños, niñas, adolescentes y jóvenes beneficiados con acciones de restablecimiento de derechos</t>
  </si>
  <si>
    <t>Beneficiarios de las estrategias para la prevención del trabajo infantil y sus peores formas de explotación. (CIETI)</t>
  </si>
  <si>
    <t>112</t>
  </si>
  <si>
    <t>Acciones ejecutadas con las comunidades</t>
  </si>
  <si>
    <t>Estrategias para el fortalecimiento de redes vinculantes mediante buenas prácticas  (resolución de conflictos, pautas de crianza, etc)</t>
  </si>
  <si>
    <t>113</t>
  </si>
  <si>
    <t>Jóvenes que participan de la Semana de la Juventud</t>
  </si>
  <si>
    <t>114</t>
  </si>
  <si>
    <t>Jóvenes beneficiados en espacios de encuentros culturales, sociales y participativos en la Casa de la Juventud</t>
  </si>
  <si>
    <t>115</t>
  </si>
  <si>
    <t>Observatorio implementado</t>
  </si>
  <si>
    <t xml:space="preserve">Observatorio de juventudes implementado </t>
  </si>
  <si>
    <t>116</t>
  </si>
  <si>
    <t>Asistencia técnica y acompañamiento a las diferentes instancias, mecanismos o procesos de participación juvenil (CMJ (Concejo municipal de juventudes) y CCyDJ (Comisión de concertación y decisión juvenil), Plataforma de juventudes)</t>
  </si>
  <si>
    <t>117</t>
  </si>
  <si>
    <t>Diagnóstico y formulación de la Política Pública de las Juventudes para iniciar su implementación</t>
  </si>
  <si>
    <t>118</t>
  </si>
  <si>
    <t>Proyectos productivos formulados</t>
  </si>
  <si>
    <t xml:space="preserve">Proyectos productivos juveniles formulados, viabilizados e implementados de los sectores rurales y urbanos </t>
  </si>
  <si>
    <t>119</t>
  </si>
  <si>
    <t>410204700</t>
  </si>
  <si>
    <t>Agentes de la institucionalidad de infancia, adolescencia y juventud  asistidos técnicamente</t>
  </si>
  <si>
    <t>Semilleros de participación juvenil, para el fortalecimiento de sus habilidades blandas creados, en áreas específicas de acuerdo a sus necesidades.</t>
  </si>
  <si>
    <t>120</t>
  </si>
  <si>
    <t>450203801</t>
  </si>
  <si>
    <t>Rutas de atención implementadas</t>
  </si>
  <si>
    <t>Línea púrpura, para atención y activación de RIA frente a cualquier tipo de violencia contra las mujeres  creada y en funcionamiento</t>
  </si>
  <si>
    <t>121</t>
  </si>
  <si>
    <t>459902504</t>
  </si>
  <si>
    <t>Observatorio de mujer y equidad de género creado y en funcionamiento</t>
  </si>
  <si>
    <t>122</t>
  </si>
  <si>
    <t>Casos atendidos</t>
  </si>
  <si>
    <t>Mujeres beneficiadas y con acompañamiento en orientación psicosocial.</t>
  </si>
  <si>
    <t>123</t>
  </si>
  <si>
    <t>350201208</t>
  </si>
  <si>
    <t>Mujeres formadas en habilidades y competencias empresariales</t>
  </si>
  <si>
    <t>Mujeres que participan de la oferta que brinda la Casa Social de la Mujer</t>
  </si>
  <si>
    <t>124</t>
  </si>
  <si>
    <t>Programas de gestión empresarial ejecutados en unidades productivas de mujeres</t>
  </si>
  <si>
    <t>Proyectos productivos de mujeres 
viabilizados pertenecientes al Centro de Emprendimiento e Innovación Social "Casa Social de la Mujer".</t>
  </si>
  <si>
    <t>125</t>
  </si>
  <si>
    <t>Tienda Rosa implementada como espacio de visibilización de las unidades productivas caracterizadas y formalizadas</t>
  </si>
  <si>
    <t>126</t>
  </si>
  <si>
    <t>Jornadas de descentralización de los servicios de la Casa Social de la Mujer priorizando en la mujer rural realizadas</t>
  </si>
  <si>
    <t>127</t>
  </si>
  <si>
    <t>360101202</t>
  </si>
  <si>
    <t>Personas beneficiadas</t>
  </si>
  <si>
    <t>Adultos Mayores beneficiarios del subsidio del Programa Colombia Mayor</t>
  </si>
  <si>
    <t>128</t>
  </si>
  <si>
    <t>410400800</t>
  </si>
  <si>
    <t>Adultos mayores atendidos con servicios integrales</t>
  </si>
  <si>
    <t>Adultos mayores en situación de abandono familiar o vulnerabilidad social o económica atendidos con oferta social (adultos mayores institucionalizados)</t>
  </si>
  <si>
    <t>129</t>
  </si>
  <si>
    <t>Adultos mayores beneficiados mediante los satélites de atención  en los sectores rurales y urbanos del municipio</t>
  </si>
  <si>
    <t>130</t>
  </si>
  <si>
    <t>Centros de día para el adulto mayor construidos y dotados</t>
  </si>
  <si>
    <t xml:space="preserve">Centro Día Santa Ana para el adulto mayor en funcionamiento </t>
  </si>
  <si>
    <t>131</t>
  </si>
  <si>
    <t>410305100</t>
  </si>
  <si>
    <t>Hogares asistidos técnicamente</t>
  </si>
  <si>
    <t>Adultos mayores beneficiados con entregas de apoyo nutricional
(Raciones calientes y paquetes nutricionales)</t>
  </si>
  <si>
    <t>132</t>
  </si>
  <si>
    <t>410305000</t>
  </si>
  <si>
    <t>Hogares con acompañamiento familiar</t>
  </si>
  <si>
    <t xml:space="preserve">Adultos mayores beneficiados con apoyo en atención integral </t>
  </si>
  <si>
    <t>133</t>
  </si>
  <si>
    <t>410306700</t>
  </si>
  <si>
    <t>Política Pública de Vejez y Envejecimiento y RIA actualizada</t>
  </si>
  <si>
    <t>134</t>
  </si>
  <si>
    <t xml:space="preserve">Semilleros de participación </t>
  </si>
  <si>
    <t>135</t>
  </si>
  <si>
    <t>410403700</t>
  </si>
  <si>
    <t>Centros de atención integral para personas con discapacidad adecuados</t>
  </si>
  <si>
    <t xml:space="preserve">Personas con Discapacidad atendidas en el Centro Integral de Servicios </t>
  </si>
  <si>
    <t>136</t>
  </si>
  <si>
    <t>410402000</t>
  </si>
  <si>
    <t>Personas con discapacidad atendidas con servicios integrales</t>
  </si>
  <si>
    <t xml:space="preserve">PcD con habilidades  para la vida, procesos terapéuticos y de aprendizaje </t>
  </si>
  <si>
    <t>137</t>
  </si>
  <si>
    <t>410305012</t>
  </si>
  <si>
    <t>Madres y padres cabeza de hogar atendidos</t>
  </si>
  <si>
    <t>Estrategias implementadas para cuidadores de PcD</t>
  </si>
  <si>
    <t>138</t>
  </si>
  <si>
    <t>Política Pública de Personas con Discapacidad reformulada</t>
  </si>
  <si>
    <t>139</t>
  </si>
  <si>
    <t>410404200</t>
  </si>
  <si>
    <t>Centros de atención integral para personas con discapacidad dotados</t>
  </si>
  <si>
    <t>Personas con discapacidad beneficiados con ayudas técnicas</t>
  </si>
  <si>
    <t>140</t>
  </si>
  <si>
    <t>Atención integral a la población LGBTIQ+</t>
  </si>
  <si>
    <t>141</t>
  </si>
  <si>
    <t>Caracterización de la población LGBTIQ+ realizada</t>
  </si>
  <si>
    <t>142</t>
  </si>
  <si>
    <t>450108201</t>
  </si>
  <si>
    <t>Trabajadores de la comisaria de familia beneficiados</t>
  </si>
  <si>
    <t>Comisarías de Familia en funcionamiento</t>
  </si>
  <si>
    <t>143</t>
  </si>
  <si>
    <t>450201700</t>
  </si>
  <si>
    <t xml:space="preserve">Sistema de información actualizado </t>
  </si>
  <si>
    <t>144</t>
  </si>
  <si>
    <t>Servicio de educación informal</t>
  </si>
  <si>
    <t xml:space="preserve">Estrategia de "Manzanas del Cuidado" creada e implementada en función de cuidadores, mujeres, personas con discapacidad y NNA. </t>
  </si>
  <si>
    <t>145</t>
  </si>
  <si>
    <t>Personas afiliadas al régimen subsidiado</t>
  </si>
  <si>
    <t xml:space="preserve">Población Afiliada </t>
  </si>
  <si>
    <t>146</t>
  </si>
  <si>
    <t>190504901</t>
  </si>
  <si>
    <t>Personas que participan en estrategias de promoción de la participación social en Salud</t>
  </si>
  <si>
    <t>Estrategia de participacion social enmarcada en la politica publica nacional con enfoque poblacional, diferencial y etnico</t>
  </si>
  <si>
    <t xml:space="preserve">                        -  </t>
  </si>
  <si>
    <t>147</t>
  </si>
  <si>
    <t>Planes estratégicos elaborados</t>
  </si>
  <si>
    <t>Estrategias innovadoras para la garantía del derecho a la salud, seguridad alimentaria y nutricional</t>
  </si>
  <si>
    <t>148</t>
  </si>
  <si>
    <t>Implementar las acciones del Plan de Acción de las políticas públicas de Salud Mental y Seguridad Alimentaria y Nutricional - SANZ</t>
  </si>
  <si>
    <t>149</t>
  </si>
  <si>
    <t>190503505</t>
  </si>
  <si>
    <t>Estrategias de gestión territorial para atención en salud -pandemias- a población afectada por emergencias o desastres implementadas</t>
  </si>
  <si>
    <t xml:space="preserve"> Rutas Integrales de Atención en Salud -RIAS mantenidas en el municipio</t>
  </si>
  <si>
    <t> </t>
  </si>
  <si>
    <t>150</t>
  </si>
  <si>
    <t>190504900</t>
  </si>
  <si>
    <t>Estrategias de promoción de la participación social en salud implementadas</t>
  </si>
  <si>
    <t>Eventos de interes en salud publica con vigilancia epidemiologica efectiva en el municipio</t>
  </si>
  <si>
    <t>151</t>
  </si>
  <si>
    <t>Garantizar la vigilancia sanitaria a los establecimientos que preparan y comercializan alimentos</t>
  </si>
  <si>
    <t xml:space="preserve">                              -  </t>
  </si>
  <si>
    <t>152</t>
  </si>
  <si>
    <t>Garantizar la vigilancia sanitaria a los establecimientos comerciales del municipio</t>
  </si>
  <si>
    <t>153</t>
  </si>
  <si>
    <t xml:space="preserve">Participacion en salud de grupos etnicos y grupos diferenciales </t>
  </si>
  <si>
    <t>154</t>
  </si>
  <si>
    <t>Estrategias de intervencion en salud para grupos poblacionales y etnicos con enfoque comunitario</t>
  </si>
  <si>
    <t>155</t>
  </si>
  <si>
    <t>UTIS intervenidas en riesgos laborales del total de UTIS priorizadas</t>
  </si>
  <si>
    <t>156</t>
  </si>
  <si>
    <t>190503701</t>
  </si>
  <si>
    <t>Documentos de análisis de salud pública elaborados</t>
  </si>
  <si>
    <t xml:space="preserve"> Documentos de caracterización y análisis de determinantes sociales para eventos de interes de salud publica</t>
  </si>
  <si>
    <t>157</t>
  </si>
  <si>
    <t>Brigadas de salud descentralizadas realizadas en el territorio</t>
  </si>
  <si>
    <t>158</t>
  </si>
  <si>
    <t>Familias y comunidades caracterizadas, georreferenciadas y monitoreadas a través de indicadores del observatorio de salud</t>
  </si>
  <si>
    <t>159</t>
  </si>
  <si>
    <t>Estrategias de promoción de la salud implementadas</t>
  </si>
  <si>
    <t>Estrategias de promoción y mantenimiento de hábitos saludables</t>
  </si>
  <si>
    <t>160</t>
  </si>
  <si>
    <t>190505400</t>
  </si>
  <si>
    <t>Proyectos de fortalecimiento a la prestación del servicio de salud ejecutados</t>
  </si>
  <si>
    <t>161</t>
  </si>
  <si>
    <t>190500800</t>
  </si>
  <si>
    <t>Centros reguladores de urgencias, emergencias y desastres construidos y dotados</t>
  </si>
  <si>
    <t>Central de Urgencias Unidad Funcional - Hospital Universitario de la Samaritana Sede de Zipaquirá construida y dotada</t>
  </si>
  <si>
    <t>162</t>
  </si>
  <si>
    <t xml:space="preserve">Estrategia de promoción del conocimiento en emergencias y desastres ambientales asociada al cambio climático </t>
  </si>
  <si>
    <t>163</t>
  </si>
  <si>
    <t>Estrategia de respuesta inmediata ante emergencias y pandemias</t>
  </si>
  <si>
    <t>164</t>
  </si>
  <si>
    <t>Coberturas de vacunación para eventos inmunoprevenibles</t>
  </si>
  <si>
    <t>165</t>
  </si>
  <si>
    <t>Procedimiento para la generación de análisis estadístico creado</t>
  </si>
  <si>
    <t>166</t>
  </si>
  <si>
    <t>190503800</t>
  </si>
  <si>
    <t>Investigaciones en salud realizadas</t>
  </si>
  <si>
    <t>Espacios de investigación análisis y divulgación implementados</t>
  </si>
  <si>
    <t>167</t>
  </si>
  <si>
    <t>Establecimientos que mejoran su estatus sanitario a partir de la gestión del conocimiento</t>
  </si>
  <si>
    <t>168</t>
  </si>
  <si>
    <t>Estrategia de información, educación y comunicación implementada que contribuya a la rendición de cuentas de manera permanente a la gestión territorial integral de salud.</t>
  </si>
  <si>
    <t>169</t>
  </si>
  <si>
    <t>190501900</t>
  </si>
  <si>
    <t>Programa de capacitación a los prestadores de salud creado y en funcionamiento para la implementación de RIAS</t>
  </si>
  <si>
    <t>170</t>
  </si>
  <si>
    <t xml:space="preserve">Prestadores de servicios capacitados en metodologías pedagógicas para la atención a grupos poblacionales étnicos y diferenciales </t>
  </si>
  <si>
    <t>171</t>
  </si>
  <si>
    <t xml:space="preserve">Formulación de la Política Pública de Participación Ciudadana. </t>
  </si>
  <si>
    <t>172</t>
  </si>
  <si>
    <t>Instancias formales y no formales de participación fortalecidas</t>
  </si>
  <si>
    <t xml:space="preserve">Acciones de dotación, formacion, fortalecimiento, asistencia  tecnica y logistica a las instancias y cuerpos colegiados (JAL).    </t>
  </si>
  <si>
    <t>173</t>
  </si>
  <si>
    <t xml:space="preserve">Cuerpo Colegiado JAL en funcionamiento </t>
  </si>
  <si>
    <t>174</t>
  </si>
  <si>
    <t>Política Pública de Acción Comunal formulada</t>
  </si>
  <si>
    <t>175</t>
  </si>
  <si>
    <t>Salones comunales adecuados</t>
  </si>
  <si>
    <t xml:space="preserve"> Juntas de Acción Comunal dotadas con elementos necesarios para el funcionamiento</t>
  </si>
  <si>
    <t>176</t>
  </si>
  <si>
    <t>Salones comunales con mantenimiento preventivo y/o correctivo realizado</t>
  </si>
  <si>
    <t>177</t>
  </si>
  <si>
    <t>450200700</t>
  </si>
  <si>
    <t>Salones comunales construidos</t>
  </si>
  <si>
    <t xml:space="preserve">Salones polifuncionales comunales construidos en la zona rural del municipio </t>
  </si>
  <si>
    <t>178</t>
  </si>
  <si>
    <t>Proyecto para la habilitación de un espacio comunal en la zona urbana de Zipaquirá estructurado y gestionado</t>
  </si>
  <si>
    <t>179</t>
  </si>
  <si>
    <t>Plan de acción de Libertad Religiosa, de Cultos y Conciencia realizado</t>
  </si>
  <si>
    <t>180</t>
  </si>
  <si>
    <t>450202100</t>
  </si>
  <si>
    <t>Proyectos cofinanciados</t>
  </si>
  <si>
    <t>Proyectos de impacto presentado por las instancias de parcipación a través de presupuestos participactivos apoyados</t>
  </si>
  <si>
    <t>181</t>
  </si>
  <si>
    <t>120201000</t>
  </si>
  <si>
    <t>Ruta Integral de Atención para el restablecimiento de los derechos de los Niños, Niñas, Adolescentes y Jóvenes dentro del Sistema de Responsabilidad Penal para Adolescentes (SRPA) implementada.</t>
  </si>
  <si>
    <t>182</t>
  </si>
  <si>
    <t>Eventos de participación realizados</t>
  </si>
  <si>
    <t>Jornadas de participación y representación de las Víctimas del Conflicto Armado con apoyo técnico, financiero y logístico.</t>
  </si>
  <si>
    <t>183</t>
  </si>
  <si>
    <t>Víctimas y organizaciones de víctimas asistidas técnicamente</t>
  </si>
  <si>
    <t>Proyectos de incidencia social e incentivos a organizaciones VCA convocados y apoyados</t>
  </si>
  <si>
    <t>184</t>
  </si>
  <si>
    <t>410102511</t>
  </si>
  <si>
    <t>Personas víctimas con ayuda humanitaria</t>
  </si>
  <si>
    <t>Ruta de ayuda humanitaria inmediata a todas las familias Víctimas de Conflicto Armado solicitantes en funcionamiento</t>
  </si>
  <si>
    <t>185</t>
  </si>
  <si>
    <t>Hogares víctimas con atención humanitaria</t>
  </si>
  <si>
    <t>Ruta de atención integral para población reintegrada, firmantes de paz y población migrante creada y en funcionamiento</t>
  </si>
  <si>
    <t>186</t>
  </si>
  <si>
    <t xml:space="preserve">Victimas caracterizadas </t>
  </si>
  <si>
    <t xml:space="preserve">Estrategia de Caracterización y orientación de las familias Víctimas de Conflicto Armado realizadas e implementar </t>
  </si>
  <si>
    <t>187</t>
  </si>
  <si>
    <t>410110800</t>
  </si>
  <si>
    <t>Estrategias de construcción colectiva de los procesos de verdad histórica implementadas</t>
  </si>
  <si>
    <t>Estrategia de fortalecimiento técnico y visibilización de los  jueces de paz</t>
  </si>
  <si>
    <t>188</t>
  </si>
  <si>
    <t xml:space="preserve">centros de atención de habitantes de la calle </t>
  </si>
  <si>
    <t>Habilitar un espacio físico para la atención de habitante de/en calle</t>
  </si>
  <si>
    <t>189</t>
  </si>
  <si>
    <t>410402600</t>
  </si>
  <si>
    <t>Personas atendidas con oferta institucional</t>
  </si>
  <si>
    <t xml:space="preserve">Jornadas de oferta institucional a la población habitante de/en calle realizadas </t>
  </si>
  <si>
    <t>190</t>
  </si>
  <si>
    <t>120600700</t>
  </si>
  <si>
    <t>Personas privadas de la libertad con Servicio de bienestar</t>
  </si>
  <si>
    <t>Custodia, manutención y asistencia, para hombres y mujeres que se encuentran privados de la libertad en calidad de sindicados en los Centros Penitenciarios y Carcelarios (INPEC) mantenida</t>
  </si>
  <si>
    <t>191</t>
  </si>
  <si>
    <t>Iniciativas de investigación de memoria histórica sobre el conflicto armado realizados</t>
  </si>
  <si>
    <t>Eventos conmemorativos, de dignificación y reconocimiento de la memoria histórica de Zipaquirá realizados.</t>
  </si>
  <si>
    <t>192</t>
  </si>
  <si>
    <t>410107900</t>
  </si>
  <si>
    <t xml:space="preserve">Implementar 3 estrategias para la promoción de promoción de la reconciliación, conviviencia, la no estigmatización y la promoción de los derechos humanos </t>
  </si>
  <si>
    <t>193</t>
  </si>
  <si>
    <t>450102500</t>
  </si>
  <si>
    <t>Inspecciones de policía dotadas</t>
  </si>
  <si>
    <t>Inspecciones de policía en funcionamiento</t>
  </si>
  <si>
    <t>194</t>
  </si>
  <si>
    <t>Asistencias técnicas realizadas</t>
  </si>
  <si>
    <t>Estrategias operativas y sociales que promuevan la convivencia ciudadana implementadas</t>
  </si>
  <si>
    <t>195</t>
  </si>
  <si>
    <t xml:space="preserve">Plan Integral de Seguridad y Convivencia Ciudadana (PISCC) implementado, con seguimiento y evaluación. </t>
  </si>
  <si>
    <t>196</t>
  </si>
  <si>
    <t xml:space="preserve">Documentos de investigación referentes a problemáticas o situaciones que afectan la convivencia y seguridad del municipio elaborados </t>
  </si>
  <si>
    <t>197</t>
  </si>
  <si>
    <t>Estrategias de acceso a la justicia desarrolladas</t>
  </si>
  <si>
    <t>Corredores de rutas escolares seguras creados e implementados</t>
  </si>
  <si>
    <t>198</t>
  </si>
  <si>
    <t>Espacios establecidos</t>
  </si>
  <si>
    <t>Redes de apoyo para la seguridad y la convivencia implementadas</t>
  </si>
  <si>
    <t>199</t>
  </si>
  <si>
    <t>Espacios de participación ciudadana sobre seguridad y convivencia promovidos</t>
  </si>
  <si>
    <t>200</t>
  </si>
  <si>
    <t>Capacidades entregados al Sistema Integrado de Emergencias y Seguridad (SIES) para su fortalecimiento.</t>
  </si>
  <si>
    <t>201</t>
  </si>
  <si>
    <t>Recompensas entregadas a la ciudadanía</t>
  </si>
  <si>
    <t>Recompensas y/o Estímulos financieros entregados en reconocimiento al apoyo, información y operatividad de actividades delictivas.</t>
  </si>
  <si>
    <t>202</t>
  </si>
  <si>
    <t>Miembros de la fuerza pública apoyados</t>
  </si>
  <si>
    <t>Capacidades suministradas la fuerza pública  su fortalecimiento institucional</t>
  </si>
  <si>
    <t>203</t>
  </si>
  <si>
    <t>Centros de Convivencia Ciudadana en operación</t>
  </si>
  <si>
    <t>Centro de Servicios Judiciales para adolescentes (CESPA) en funcionamiento en el marco del Sistema de Responsabilidad Penal Adolescentes (SRPA).</t>
  </si>
  <si>
    <t>204</t>
  </si>
  <si>
    <t>Número de personas trasladadas al Centro de Traslado por Protección (CTP)</t>
  </si>
  <si>
    <t>205</t>
  </si>
  <si>
    <t>Estudios de riesgo de desastres elaborados</t>
  </si>
  <si>
    <t>Estudios detallados de riesgo de desastres elaborados</t>
  </si>
  <si>
    <t>206</t>
  </si>
  <si>
    <t>Obras de infraestructura para la reducción del riesgo de desastres realizadas</t>
  </si>
  <si>
    <t>207</t>
  </si>
  <si>
    <t>Organismos de atención de emergencias fortalecidos</t>
  </si>
  <si>
    <t>Organismos de atención de emergencias fortalecidos y mantenidos</t>
  </si>
  <si>
    <t>208</t>
  </si>
  <si>
    <t>450302303</t>
  </si>
  <si>
    <t>Estrategia para la respuesta a emergencias formulada</t>
  </si>
  <si>
    <t>Estrategias de conocimiento, reducción y manejo de la gestión del riesgo creadas e implementadas.</t>
  </si>
  <si>
    <t>209</t>
  </si>
  <si>
    <t xml:space="preserve">Documentos normativos y estratégicos para la gestión del riesgo de desastres formulados y actualizados. </t>
  </si>
  <si>
    <t>210</t>
  </si>
  <si>
    <t>320200202</t>
  </si>
  <si>
    <t xml:space="preserve">Documentos de planeación para el uso y manejo de reservas forestales protectoras formulados </t>
  </si>
  <si>
    <t>Inventario forestal, documento de monitoreo de fauna silvestre y actialización de perfil ambiental realizado</t>
  </si>
  <si>
    <t>211</t>
  </si>
  <si>
    <t>Plan forestal realizado</t>
  </si>
  <si>
    <t>212</t>
  </si>
  <si>
    <t>320200201</t>
  </si>
  <si>
    <t xml:space="preserve">Documentos de planeación de biodiversidad y sus Servicio ecosistemicos formulados </t>
  </si>
  <si>
    <t>Plan de propagación formulado e implementado</t>
  </si>
  <si>
    <t>213</t>
  </si>
  <si>
    <t>320202600</t>
  </si>
  <si>
    <t>Centro de Atención y Valoración de flora silvestre construido y dotado</t>
  </si>
  <si>
    <t>Víveros comunitarios construidos</t>
  </si>
  <si>
    <t>214</t>
  </si>
  <si>
    <t>Infraestructura construida para el desarrollo de experiencias de los visitantes en las áreas protegidas</t>
  </si>
  <si>
    <t>Senderos ambientales construidos y en funcionamiento</t>
  </si>
  <si>
    <t>215</t>
  </si>
  <si>
    <t>320204300</t>
  </si>
  <si>
    <t>Áreas con esquemas de Pago por Servicios Ambientales implementados</t>
  </si>
  <si>
    <t>Hectáreas de conservación con implementación de esquemas de Pago por Servicios Ambientales -PSA</t>
  </si>
  <si>
    <t>216</t>
  </si>
  <si>
    <t>320200504</t>
  </si>
  <si>
    <t>Árboles nativos sembrados</t>
  </si>
  <si>
    <t>Árboles nativos y ornamentales sembrados en área urbana y rural.</t>
  </si>
  <si>
    <t>217</t>
  </si>
  <si>
    <t>320305000</t>
  </si>
  <si>
    <t>Áreas protegidas</t>
  </si>
  <si>
    <t>Hectáreas adquiridas en predios de interés hídrico</t>
  </si>
  <si>
    <t>218</t>
  </si>
  <si>
    <t>320303300</t>
  </si>
  <si>
    <t xml:space="preserve">Proyectos para la promoción del uso eficiente y ahorro del agua formulados  </t>
  </si>
  <si>
    <t>Predios con proyectos de mantenimiento y conservación</t>
  </si>
  <si>
    <t>219</t>
  </si>
  <si>
    <t>320801000</t>
  </si>
  <si>
    <t>Proyectos Ambientales Educativos (PRAES y PRAU) implementados</t>
  </si>
  <si>
    <t>220</t>
  </si>
  <si>
    <t>Proyectos Comunitarios de Educación Ambiental (PROCEDA) acompañados</t>
  </si>
  <si>
    <t>221</t>
  </si>
  <si>
    <t xml:space="preserve">Estrategias educativo ambientales y de participación implementadas </t>
  </si>
  <si>
    <t>Foros ambientales "Todos Somos Páramo de Guerrero" realizados</t>
  </si>
  <si>
    <t>222</t>
  </si>
  <si>
    <t>320800802</t>
  </si>
  <si>
    <t>Eventos de educación y participación realizados</t>
  </si>
  <si>
    <t>Jornadas comunitarias de educación ambiental realizadas</t>
  </si>
  <si>
    <t>223</t>
  </si>
  <si>
    <t>320300207</t>
  </si>
  <si>
    <t>Documentos de planeación del plan de ordenación y manejo ambiental de cuenca hidrográfica elaborados</t>
  </si>
  <si>
    <t>Documentos técnicos realizados, en el marco del ordenamiento ambiental territorial.</t>
  </si>
  <si>
    <t>224</t>
  </si>
  <si>
    <t>Plan de gestión integral de residuos solidos con seguimiento</t>
  </si>
  <si>
    <t>Programas del Plan de Gestión Integral de Residuos Sólidos (PGIRS)  implementados</t>
  </si>
  <si>
    <t>225</t>
  </si>
  <si>
    <t>320600300</t>
  </si>
  <si>
    <t>Pilotos con acciones de mitigación y adaptación al cambio climático desarrollados</t>
  </si>
  <si>
    <t>Proyectos de mitigación y adaptación al cambio climático implementados</t>
  </si>
  <si>
    <t>226</t>
  </si>
  <si>
    <t>Areas de mineria controladas</t>
  </si>
  <si>
    <t>Visitas de seguimiento y control a la actividad minera realizadas</t>
  </si>
  <si>
    <t>227</t>
  </si>
  <si>
    <t>Acciones para la promoción del ahorro y uso eficiente del agua implementadas</t>
  </si>
  <si>
    <t>228</t>
  </si>
  <si>
    <t>320300211</t>
  </si>
  <si>
    <t>Documento con plan de manejo de microcuencas formulados</t>
  </si>
  <si>
    <t>Documentos técnicos formulado para la planeación en el saneamiento y manejo de vertimientos (PSMV) en área rural del municipio de Zipaquirá.</t>
  </si>
  <si>
    <t>229</t>
  </si>
  <si>
    <t>Proyectos de saneamiento de aguas residuales del sector rural formulados.</t>
  </si>
  <si>
    <t>230</t>
  </si>
  <si>
    <t>320203701</t>
  </si>
  <si>
    <t xml:space="preserve">Cuerpos de agua recuperados </t>
  </si>
  <si>
    <t>Fuentes hídricas impactadas con acciones o estrategias comunitarias para la recuperación, conservación y/o restauración.</t>
  </si>
  <si>
    <t>231</t>
  </si>
  <si>
    <t>170201200</t>
  </si>
  <si>
    <t xml:space="preserve">Formas organizativas capacitadas </t>
  </si>
  <si>
    <t>Acueductos veredales beneficiados con asistencia técnica</t>
  </si>
  <si>
    <t>232</t>
  </si>
  <si>
    <t>Proyectos productivos cofinanciados</t>
  </si>
  <si>
    <t>Acueductos veredales beneficiados con la entrega de insumos y equipos para el fortalecimiento de sus capacidades técnicas en el abastecimiento de agua potable.</t>
  </si>
  <si>
    <t>233</t>
  </si>
  <si>
    <t>170203500</t>
  </si>
  <si>
    <t>Productores vinculados en la implementación de alternativas para el ahorro y uso eficiente del agua bajo la estrategia "Agua es vida y buenas prácticas agropecuarias"</t>
  </si>
  <si>
    <t>234</t>
  </si>
  <si>
    <t>170707900</t>
  </si>
  <si>
    <t>Centros para la atención de animales de producción agropecuaria construidos y dotados</t>
  </si>
  <si>
    <t>Hogar de paso para animales en condición de vulnerabilidad en funcionamiento</t>
  </si>
  <si>
    <t>235</t>
  </si>
  <si>
    <t>320800600</t>
  </si>
  <si>
    <t>Actividades de cultura ciudadana en tenencia responsable de animales de compañía realizadas</t>
  </si>
  <si>
    <t>236</t>
  </si>
  <si>
    <t>170704300</t>
  </si>
  <si>
    <t>Animales atendidos</t>
  </si>
  <si>
    <t xml:space="preserve">Animales de compañía (caninos y felinos), en condición de calle o vulnerables.esterilizados </t>
  </si>
  <si>
    <t>237</t>
  </si>
  <si>
    <t>Animales en condición de calle y vulnerable con atención médica veterinaria básica preventiva y curativa</t>
  </si>
  <si>
    <t>238</t>
  </si>
  <si>
    <t>170707000</t>
  </si>
  <si>
    <t>Documentos de política elaborados</t>
  </si>
  <si>
    <t xml:space="preserve">Política Pública de Bienestar Animal actualizada e implementada </t>
  </si>
  <si>
    <t>239</t>
  </si>
  <si>
    <t>Documentos de estudios técnicos realizados</t>
  </si>
  <si>
    <t>Documentos de estudios técnicos realizados para el mejoramiento de transporte público</t>
  </si>
  <si>
    <t>240</t>
  </si>
  <si>
    <t>Observatorio vial en funcionamiento</t>
  </si>
  <si>
    <t>Observatorio municipal de seguridad vial creado</t>
  </si>
  <si>
    <t>241</t>
  </si>
  <si>
    <t>Sistema de información de tráfico y transporte implementado</t>
  </si>
  <si>
    <t>Sistemas de información de tráfico, tránsito y movilidad implementados</t>
  </si>
  <si>
    <t>242</t>
  </si>
  <si>
    <t>Operativos de control realizados</t>
  </si>
  <si>
    <t xml:space="preserve">Jornadas de seguimiento y control a vehículos y actores viales realizados </t>
  </si>
  <si>
    <t>243</t>
  </si>
  <si>
    <t>Plan Maestro de Movilidad elaborado</t>
  </si>
  <si>
    <t>244</t>
  </si>
  <si>
    <t>Actores viales sensibilizados a través de estrategias en seguridad vial, normas de tránsito y transporte.</t>
  </si>
  <si>
    <t>245</t>
  </si>
  <si>
    <t>Estrategias de promoción de la cultura ciudadana implementadas</t>
  </si>
  <si>
    <t xml:space="preserve">Estrategias pedagógicas implementadas en las Instituciones Educativas Municipales </t>
  </si>
  <si>
    <t>246</t>
  </si>
  <si>
    <t>Dispositivos de señalización vertical instalados</t>
  </si>
  <si>
    <t xml:space="preserve">Dispositivos de control y señalización instalados </t>
  </si>
  <si>
    <t>247</t>
  </si>
  <si>
    <t>Demarcación horizontal longitudinal realizada</t>
  </si>
  <si>
    <t xml:space="preserve">Vías con demarcación vial longitunidad realizada </t>
  </si>
  <si>
    <t>248</t>
  </si>
  <si>
    <t>Demarcación horizontal transversal realizada</t>
  </si>
  <si>
    <t>Vías con demarcación vial transversal realizada</t>
  </si>
  <si>
    <t>249</t>
  </si>
  <si>
    <t>Ciclo parqueaderos construidos</t>
  </si>
  <si>
    <t>Ciclo parqueaderos instalados</t>
  </si>
  <si>
    <t>250</t>
  </si>
  <si>
    <t>Programas de la Política Pública de Bicicleta implementados</t>
  </si>
  <si>
    <t>251</t>
  </si>
  <si>
    <t>LE-3</t>
  </si>
  <si>
    <t>ZIPAQUIRÁ AVANZA</t>
  </si>
  <si>
    <t>Entidades con asistencia técnica en educación inicial</t>
  </si>
  <si>
    <t>Prestadores de Educación Inicial acompañados en la formulación de su propuesta pedagógica</t>
  </si>
  <si>
    <t>252</t>
  </si>
  <si>
    <t>Instituciones educativas con inspección, vigilancia y control del sector educativo</t>
  </si>
  <si>
    <t>Prestadores privados de educación inicial caracterizados en condiciones de calidad </t>
  </si>
  <si>
    <t>253</t>
  </si>
  <si>
    <t>Personas beneficiadas con estrategias de fomento para el acceso a la educación inicial, preescolar, básica y media. </t>
  </si>
  <si>
    <t>Niños y niñas de grado jardín beneficiados con estrategias de acogida, bienestar y permanencia</t>
  </si>
  <si>
    <t>254</t>
  </si>
  <si>
    <t>Padres, madres y cuidadores capacitados</t>
  </si>
  <si>
    <t>Padres, madres y cuidadores formados en procesos de desarrollo infantil para el ingreso a la educación formal</t>
  </si>
  <si>
    <t>255</t>
  </si>
  <si>
    <t>Niños y niñas de 3 a 4 años matriculados en Prejardín y Jardín en el sector oficial rural</t>
  </si>
  <si>
    <t>256</t>
  </si>
  <si>
    <t>Establecimientos Educativos oficiales con acompañamiento en el marco de las estrategias de calidad educativa</t>
  </si>
  <si>
    <t>Establecimientos educativos acompañados en la adecuación del proyecto educativo institucional con el Decreto 1411 de 2022 </t>
  </si>
  <si>
    <t>257</t>
  </si>
  <si>
    <t>Docentes y agentes educativos de educación inicial, preescolar, básica y media beneficiados con estrategias de mejoramiento de sus capacidades</t>
  </si>
  <si>
    <t>Docentes de preescolar y agentes educativos de educación inicial formados </t>
  </si>
  <si>
    <t>258</t>
  </si>
  <si>
    <t>Sedes dotadas con materiales pedagógicos</t>
  </si>
  <si>
    <t>Sedes dotadas con material pedagógico de educación inicial y/o literatura especializada</t>
  </si>
  <si>
    <t>259</t>
  </si>
  <si>
    <t>Sedes educativas mejoradas </t>
  </si>
  <si>
    <t>Aulas construidas en sedes educativas oficiales </t>
  </si>
  <si>
    <t>260</t>
  </si>
  <si>
    <t>Sedes educativas oficiales del municipio mantenidas</t>
  </si>
  <si>
    <t>261</t>
  </si>
  <si>
    <t>Beneficiarios de la alimentación escolar</t>
  </si>
  <si>
    <t>Raciones suministradas en el Programa de Alimentación Escolar (PAE)</t>
  </si>
  <si>
    <t>262</t>
  </si>
  <si>
    <t>Comedor – Cocina mejorado intervenido</t>
  </si>
  <si>
    <t>Comedores escolares construidos </t>
  </si>
  <si>
    <t>263</t>
  </si>
  <si>
    <t>Sedes dotadas con menaje y equipos de cocina</t>
  </si>
  <si>
    <t>Dotaciones de equipos y menajes entregados en las Instituciones Educativas Municipales</t>
  </si>
  <si>
    <t>264</t>
  </si>
  <si>
    <t>Días de atención del servicio de transporte escolar</t>
  </si>
  <si>
    <t>Una (1) estrategia de transporte escolar implementada en IEM Rurales durante todos los días del calendario académico.</t>
  </si>
  <si>
    <t>265</t>
  </si>
  <si>
    <t>Estudiantes beneficiados con estrategias de promoción de Lectura, escritura y oralidad</t>
  </si>
  <si>
    <t>266</t>
  </si>
  <si>
    <t>390601200</t>
  </si>
  <si>
    <t>Documentos de investigación elaborados</t>
  </si>
  <si>
    <t xml:space="preserve">Estrategias de investigación e innovación implementadas </t>
  </si>
  <si>
    <t>267</t>
  </si>
  <si>
    <t>Estudiantes beneficiados con estrategias de promoción del bilingüismo</t>
  </si>
  <si>
    <t>Estudiantes beneficiados con estrategias de promoción del bilingüismo </t>
  </si>
  <si>
    <t>268</t>
  </si>
  <si>
    <t>Docentes beneficiados con estrategias de promoción del bilingüismo</t>
  </si>
  <si>
    <t>Docentes beneficiados con estrategias de promoción del bilingüismo </t>
  </si>
  <si>
    <t>269</t>
  </si>
  <si>
    <t>Establecimientos educativos oficiales con acompañamiento en el marco de las estrategias de calidad educativa </t>
  </si>
  <si>
    <t>270</t>
  </si>
  <si>
    <t>390600900</t>
  </si>
  <si>
    <t>Programas y proyectos financiados</t>
  </si>
  <si>
    <t>Establecimientos educativos apoyados para la implementación de modelos de innovación educativa</t>
  </si>
  <si>
    <t>271</t>
  </si>
  <si>
    <t>390601701</t>
  </si>
  <si>
    <t>Cursos de desarrollo tecnológico e innovación realizados</t>
  </si>
  <si>
    <t xml:space="preserve">Docentes y agentes educativos de educación inicial, preescolar, básica y media capacitados en innovación y prácticas pedagógicas </t>
  </si>
  <si>
    <t>272</t>
  </si>
  <si>
    <t>Alumnos atendidos</t>
  </si>
  <si>
    <t>Estudiantes beneficiados con procesos de salud mental y bienestar emocional</t>
  </si>
  <si>
    <t>273</t>
  </si>
  <si>
    <t>Escuelas de padres apoyadas</t>
  </si>
  <si>
    <t>Padres, madres y/o cuidadores apoyados a través de las escuelas de padres, en temas orientados al desarrollo infantil y nuevas tendencias juveniles</t>
  </si>
  <si>
    <t>274</t>
  </si>
  <si>
    <t>Beneficiarios de apoyo pedagógico para la oferta de educación inclusiva para preescolar, básica y media</t>
  </si>
  <si>
    <t>Estudiantes beneficiados con estrategias de educación inclusiva  en preescolar, básica y media </t>
  </si>
  <si>
    <t>275</t>
  </si>
  <si>
    <t>Docentes del nivel inicial, preescolar, básica o media contratados</t>
  </si>
  <si>
    <t>Mantenimiento de la planta docente y administrativa de las IEM </t>
  </si>
  <si>
    <t>276</t>
  </si>
  <si>
    <t>Docentes de educación preescolar, básica y media con dotación </t>
  </si>
  <si>
    <t>Dotaciones de docentes de educación preescolar, básica y media entregadas</t>
  </si>
  <si>
    <t>277</t>
  </si>
  <si>
    <t>Personas beneficiadas con procesos de formación informal</t>
  </si>
  <si>
    <t>Docentes beneficiados en procesos de formación del ser humano </t>
  </si>
  <si>
    <t>278</t>
  </si>
  <si>
    <t>Establecimientos educativos con recursos del Sistema General de Participaciones -SGP- en operación</t>
  </si>
  <si>
    <t>Instituciones Educativas del Municipio  en funcionamiento</t>
  </si>
  <si>
    <t>279</t>
  </si>
  <si>
    <t>Beneficiarios de estrategias o programas de apoyo financiero para el acceso a la educación superior </t>
  </si>
  <si>
    <t>Subsidios de Educación Superior (acceso, permanencia y transporte) entregados a estudiantes del Municipio de Zipaquirá vinculados en el fondo FESZ</t>
  </si>
  <si>
    <t>280</t>
  </si>
  <si>
    <t>Personas víctimas del conflicto armado beneficiarias de estrategias de acceso a programas de educación superior </t>
  </si>
  <si>
    <t>Personas víctimas del conflicto armado beneficiadas con subsidios de Educación Superior</t>
  </si>
  <si>
    <t>281</t>
  </si>
  <si>
    <t>Procesos para el aseguramiento de la calidad de la educación superior adelantados</t>
  </si>
  <si>
    <t>Convenios realizados con Instituciones de educación superior e Instituciones de Educación para el Trabajo y el Desarrollo Humano (IETDH)</t>
  </si>
  <si>
    <t>282</t>
  </si>
  <si>
    <t>390602100</t>
  </si>
  <si>
    <t>Centros o laboratorios adecuados</t>
  </si>
  <si>
    <t>Centro de innovación y pensamiento creado</t>
  </si>
  <si>
    <t>283</t>
  </si>
  <si>
    <t>400201600</t>
  </si>
  <si>
    <t>Plan Especial de Manejo y Protección (PEMP) del Centro Histórico de Zipaquirá actualizado</t>
  </si>
  <si>
    <t>284</t>
  </si>
  <si>
    <t xml:space="preserve">Plan de Ordenamiento Territorial actualizado y aprobado </t>
  </si>
  <si>
    <t>285</t>
  </si>
  <si>
    <t>Plan Maestro Vial elaborado</t>
  </si>
  <si>
    <t>0.7</t>
  </si>
  <si>
    <t>0.3</t>
  </si>
  <si>
    <t>286</t>
  </si>
  <si>
    <t>Inventario de zonas homogéneas físicas y geoeconómicas  para aplicar plusvalía</t>
  </si>
  <si>
    <t>287</t>
  </si>
  <si>
    <t>400201301</t>
  </si>
  <si>
    <t>Hogares beneficiados  con el Mejoramiento integral de barrios</t>
  </si>
  <si>
    <t>Asentamientos Humanos legalizados</t>
  </si>
  <si>
    <t>288</t>
  </si>
  <si>
    <t>450203404</t>
  </si>
  <si>
    <t>Estrategias implementadas</t>
  </si>
  <si>
    <t>Estrategias de acompañamiento, control y supervisión a zonas de cesión realizadas</t>
  </si>
  <si>
    <t>289</t>
  </si>
  <si>
    <t>Proyectos formulados y viabilizados a través del Banco de Proyectos Municipal</t>
  </si>
  <si>
    <t>290</t>
  </si>
  <si>
    <t>Consejo Territorial de Planeación en funcionamiento y fortalecido</t>
  </si>
  <si>
    <t>291</t>
  </si>
  <si>
    <t>400201604</t>
  </si>
  <si>
    <t>Estrategia de Gobernanza, Coordinación, Armonización  y Conciliación del Plan de Ordenamiento Departamental diseñada e implementada</t>
  </si>
  <si>
    <t>Campañas de información, prevención y difusión de normatividad, licenciamiento y control urbano realizadas en los diferentes sectores del municipio</t>
  </si>
  <si>
    <t>292</t>
  </si>
  <si>
    <t>450200101</t>
  </si>
  <si>
    <t>Rendición Pública de Cuentas realizada</t>
  </si>
  <si>
    <t>293</t>
  </si>
  <si>
    <t>240204100</t>
  </si>
  <si>
    <t>Vía terciaria mejorada</t>
  </si>
  <si>
    <t>Vías rurales mejoradas</t>
  </si>
  <si>
    <t>294</t>
  </si>
  <si>
    <t>240204201</t>
  </si>
  <si>
    <t>Placa huella construida</t>
  </si>
  <si>
    <t>Placa Huella construidas</t>
  </si>
  <si>
    <t>295</t>
  </si>
  <si>
    <t>240204107</t>
  </si>
  <si>
    <t>Cuneta construida</t>
  </si>
  <si>
    <t>Cunetas construidas</t>
  </si>
  <si>
    <t>296</t>
  </si>
  <si>
    <t>240204105</t>
  </si>
  <si>
    <t>Alcantarilla construida</t>
  </si>
  <si>
    <t>Alcantarillas rurales construidas</t>
  </si>
  <si>
    <t>297</t>
  </si>
  <si>
    <t>240211300</t>
  </si>
  <si>
    <t xml:space="preserve">Vía urbana construida </t>
  </si>
  <si>
    <t>Vías urbanas nuevas construidas</t>
  </si>
  <si>
    <t>298</t>
  </si>
  <si>
    <t>240211500</t>
  </si>
  <si>
    <t xml:space="preserve">Vía urbana con mantenimiento  </t>
  </si>
  <si>
    <t>Vías urbanas mejoradas</t>
  </si>
  <si>
    <t>299</t>
  </si>
  <si>
    <t>400201900</t>
  </si>
  <si>
    <t>Espacio público construido</t>
  </si>
  <si>
    <t>Espacio público construido (parques, plazas, andenes)</t>
  </si>
  <si>
    <t>300</t>
  </si>
  <si>
    <t>400202000</t>
  </si>
  <si>
    <t>Espacio público adecuado</t>
  </si>
  <si>
    <t>Espacio Público con mantenimiento y mejoramiento realizado (parques, plazas,andenes)</t>
  </si>
  <si>
    <t>301</t>
  </si>
  <si>
    <t>240209300</t>
  </si>
  <si>
    <t>Ciclo infraestructura urbana construida</t>
  </si>
  <si>
    <t>302</t>
  </si>
  <si>
    <t>210100900</t>
  </si>
  <si>
    <t>Redes de distribución de gas combustible construidas</t>
  </si>
  <si>
    <t>Redes de distribución de gas combustible instaladas</t>
  </si>
  <si>
    <t>303</t>
  </si>
  <si>
    <t>450203502</t>
  </si>
  <si>
    <t>Documentos de planeación con seguimiento realizado</t>
  </si>
  <si>
    <r>
      <t xml:space="preserve">Lineamientos técnicos para la operatividad del FOEP - </t>
    </r>
    <r>
      <rPr>
        <b/>
        <sz val="8"/>
        <rFont val="Calibri Light"/>
        <family val="2"/>
      </rPr>
      <t xml:space="preserve">Fortalecimiento de la Economía Popular y el Orden del Espacio Público </t>
    </r>
    <r>
      <rPr>
        <sz val="8"/>
        <rFont val="Calibri Light"/>
        <family val="2"/>
      </rPr>
      <t>diseñado e implementado</t>
    </r>
    <r>
      <rPr>
        <b/>
        <sz val="8"/>
        <rFont val="Calibri Light"/>
        <family val="2"/>
      </rPr>
      <t>.</t>
    </r>
  </si>
  <si>
    <t>304</t>
  </si>
  <si>
    <t>450203302</t>
  </si>
  <si>
    <t>Estrategia móvil implementada</t>
  </si>
  <si>
    <t>Ruta de organización y regulación normativa del uso del espacio público al vendedor informal y formal del municipio implementada</t>
  </si>
  <si>
    <t>305</t>
  </si>
  <si>
    <t>450203800</t>
  </si>
  <si>
    <t>Estrategias de promoción de la garantía de derechos implementadas</t>
  </si>
  <si>
    <t>Estrategia para la ubicación y/o reubicación de vendedores informales con presencia en el Municipio de Zipaquirá diseñada e implementada</t>
  </si>
  <si>
    <t>306</t>
  </si>
  <si>
    <t>Plazas de mercado mantenida</t>
  </si>
  <si>
    <t>Plaza de Mercado en operación con procesos administrativos y operativos eficientes e infraestructura adecuada</t>
  </si>
  <si>
    <t>307</t>
  </si>
  <si>
    <t>Campañas de cultura de la legalidad realizadas</t>
  </si>
  <si>
    <t xml:space="preserve">Campañas dirigidas a la actividad de comercio para la regulación y fomento de la cultura de la legalidad realizadas. </t>
  </si>
  <si>
    <t>308</t>
  </si>
  <si>
    <t xml:space="preserve">Iniciativas para la promoción de la convivencia implementadas </t>
  </si>
  <si>
    <t>Cultura ciudadana promovida y fortalecida para lograr la  convivencia pacífica</t>
  </si>
  <si>
    <t>309</t>
  </si>
  <si>
    <t>Proyecto de Política Pública de Cultura Ciudadana revisado, ajustado e implementado</t>
  </si>
  <si>
    <t>310</t>
  </si>
  <si>
    <t>400104500</t>
  </si>
  <si>
    <t>Diagnóstico política pública de vivienda</t>
  </si>
  <si>
    <t>311</t>
  </si>
  <si>
    <t>400104201</t>
  </si>
  <si>
    <t>Vivienda de Interés Social urbanas construidas</t>
  </si>
  <si>
    <t>Número de copropiedades intervenidas</t>
  </si>
  <si>
    <t>312</t>
  </si>
  <si>
    <t>400103200</t>
  </si>
  <si>
    <t>Hogares beneficiados con mejoramiento de una vivienda  </t>
  </si>
  <si>
    <t>Mejoramiento de vivienda para el sector urbano y rural</t>
  </si>
  <si>
    <t>313</t>
  </si>
  <si>
    <t>Hogares beneficiados con mejoramiento de una vivienda rural</t>
  </si>
  <si>
    <t>Estrategia de reubicación basada en estudios técnicos de riesgo creada</t>
  </si>
  <si>
    <t>314</t>
  </si>
  <si>
    <t>040600500</t>
  </si>
  <si>
    <t>Nuevas entidades territoriales a las que la  EPZ E.S.P. preste el servicio de operación catastral.</t>
  </si>
  <si>
    <t>315</t>
  </si>
  <si>
    <t>Nuevos servicios catastrales incorporados al portafolio de  EPZ E.S.P.</t>
  </si>
  <si>
    <t>316</t>
  </si>
  <si>
    <t>360500800</t>
  </si>
  <si>
    <t>Personas capacitadas en competencias de Catastro Multipropósito.</t>
  </si>
  <si>
    <t>317</t>
  </si>
  <si>
    <t>040600400</t>
  </si>
  <si>
    <t>Sistema de Información catastral actualizado</t>
  </si>
  <si>
    <t>Servicios públicos con información geográfica actualizada</t>
  </si>
  <si>
    <t>318</t>
  </si>
  <si>
    <t>Número de capas de información sectorial actualizadas e incorporadas al  Catastro Multipropósito</t>
  </si>
  <si>
    <t>319</t>
  </si>
  <si>
    <t>Conexiones a Internet fijo</t>
  </si>
  <si>
    <t xml:space="preserve">Estudio de factibilidad y viabilidad administrativa, financiera , técnico y juridica  para la incorporación de un nuevo servicio "Proveedor de Internet" realizado </t>
  </si>
  <si>
    <t>320</t>
  </si>
  <si>
    <t>210206900</t>
  </si>
  <si>
    <t>Lámparas de alumbrado público en funcionamiento</t>
  </si>
  <si>
    <t xml:space="preserve">Luminarias instaladas en el marco de la expansión del servicio de alumbrado público </t>
  </si>
  <si>
    <t>321</t>
  </si>
  <si>
    <t xml:space="preserve">Ucaps sin luminaria de ENEL COLOMBIA adquiridas </t>
  </si>
  <si>
    <t>322</t>
  </si>
  <si>
    <t xml:space="preserve">Luminarias modernizadas de sodio a led </t>
  </si>
  <si>
    <t>323</t>
  </si>
  <si>
    <t xml:space="preserve">Luminarias con telegestión instalada </t>
  </si>
  <si>
    <t>324</t>
  </si>
  <si>
    <t>210201100</t>
  </si>
  <si>
    <t>Redes de alumbrado público con mantenimiento</t>
  </si>
  <si>
    <t xml:space="preserve">Sistema de Alumbrado Público del Munipicio administrado, operado y mantenido </t>
  </si>
  <si>
    <t>325</t>
  </si>
  <si>
    <t>210205800</t>
  </si>
  <si>
    <t>Unidades de generación fotovoltaica de energía eléctrica instaladas</t>
  </si>
  <si>
    <t>Sistema de energía renovable implementado en la sede de EPZ</t>
  </si>
  <si>
    <t>326</t>
  </si>
  <si>
    <t>400301605</t>
  </si>
  <si>
    <t>Tanques de almacenamiento instalados</t>
  </si>
  <si>
    <t>Tanque de almacenamiento de agua potable con factibilidad, construcción y puesta en operación</t>
  </si>
  <si>
    <t>327</t>
  </si>
  <si>
    <t>400301603</t>
  </si>
  <si>
    <t>Red de distribución ampliada</t>
  </si>
  <si>
    <t xml:space="preserve">Anillo Hidráulico industrial ( Sector Calle 33 La Granja - Santa Isabel) con factibilidad y construcción </t>
  </si>
  <si>
    <t>328</t>
  </si>
  <si>
    <t>400300601</t>
  </si>
  <si>
    <t>Documentos de planeación en políticas de Agua Potable y Saneamiento Básico elaborados</t>
  </si>
  <si>
    <t>Política Pública del Agua actualizada e implementada</t>
  </si>
  <si>
    <t>329</t>
  </si>
  <si>
    <t>320301000</t>
  </si>
  <si>
    <t>Modelos hidráulicos implementados</t>
  </si>
  <si>
    <t>Sectores hidráulicos modelados e implementados</t>
  </si>
  <si>
    <t>330</t>
  </si>
  <si>
    <t>400304200</t>
  </si>
  <si>
    <t xml:space="preserve">Estudios o diseños realizados </t>
  </si>
  <si>
    <t>Estudios y diseños para la optimización de la PTAP Alto del Águila realizados</t>
  </si>
  <si>
    <t>331</t>
  </si>
  <si>
    <t>400301703</t>
  </si>
  <si>
    <t>Red de distribución optimizada</t>
  </si>
  <si>
    <t>Ampliación y/o reposición de redes de distribucion de acueducto</t>
  </si>
  <si>
    <t>332</t>
  </si>
  <si>
    <t xml:space="preserve">Plan Maestro de Acueducto actualizado </t>
  </si>
  <si>
    <t>333</t>
  </si>
  <si>
    <t>400301700</t>
  </si>
  <si>
    <t>Acueductos optimizados</t>
  </si>
  <si>
    <t>Tanque de Contacto de cloro con factibilidad, construcción y puesta en operación</t>
  </si>
  <si>
    <t>334</t>
  </si>
  <si>
    <t>Telemetría y macromedición diseñadas e implementadas en el sistema de tratamiento, conducción, almacenamiento y distribución de agua potable</t>
  </si>
  <si>
    <t>335</t>
  </si>
  <si>
    <t>Sistema de medición en línea para el proceso de potabilización de agua implementado</t>
  </si>
  <si>
    <t>336</t>
  </si>
  <si>
    <t>Red de conducción desde PTAP regional con factibilidad, construcción y puesta en operación</t>
  </si>
  <si>
    <t>337</t>
  </si>
  <si>
    <t>400301606</t>
  </si>
  <si>
    <t>Desarenadores construidos</t>
  </si>
  <si>
    <t>Desarenador en el sistema de aducción diseñado y construido</t>
  </si>
  <si>
    <t>338</t>
  </si>
  <si>
    <t>400301704</t>
  </si>
  <si>
    <t>Bocatomas optimizadas</t>
  </si>
  <si>
    <t>Red de aducción en el sistema de agua potable con factibilidad, construcción y puesta en operación</t>
  </si>
  <si>
    <t>339</t>
  </si>
  <si>
    <t>400301702</t>
  </si>
  <si>
    <t>Plantas de tratamiento de agua potable optimizadas</t>
  </si>
  <si>
    <t>Subestación eléctrica de la planta regional y sistema eléctrico con factibilidad, construcción y puesta en operación</t>
  </si>
  <si>
    <t>340</t>
  </si>
  <si>
    <t>400301502</t>
  </si>
  <si>
    <t>Personas beneficiadas con acceso al servicio de agua potable</t>
  </si>
  <si>
    <t xml:space="preserve">Suscriptores de acueducto </t>
  </si>
  <si>
    <t>341</t>
  </si>
  <si>
    <t>400301801</t>
  </si>
  <si>
    <t>Personas beneficiadas con acceso al servicio de alcantarillado</t>
  </si>
  <si>
    <t>Suscriptores de alcantarillado</t>
  </si>
  <si>
    <t>342</t>
  </si>
  <si>
    <t>400301000</t>
  </si>
  <si>
    <t>Usuarios con acceso al servicio de aseo</t>
  </si>
  <si>
    <t>Suscriptores de aseo</t>
  </si>
  <si>
    <t>343</t>
  </si>
  <si>
    <t>Suscriptores con reposición de medidor</t>
  </si>
  <si>
    <t>344</t>
  </si>
  <si>
    <t>320800800</t>
  </si>
  <si>
    <t>Campañas de educación ambiental y participación implementadas</t>
  </si>
  <si>
    <t>Estrategias de sensibilización ambiental  implementadas</t>
  </si>
  <si>
    <t>$ -</t>
  </si>
  <si>
    <t>345</t>
  </si>
  <si>
    <t>400302005</t>
  </si>
  <si>
    <t>Estaciones de bombeo optimizadas</t>
  </si>
  <si>
    <t>Estación de Bombeo de Aguas Residuales EBAR optimizada y ampliada</t>
  </si>
  <si>
    <t>346</t>
  </si>
  <si>
    <t>400301807</t>
  </si>
  <si>
    <t>Sitios de vertido o descarga adecuados</t>
  </si>
  <si>
    <t>Vertimientos a cuerpos hídricos del municipio eliminados de acuerdo al PSMV</t>
  </si>
  <si>
    <t xml:space="preserve"> $ - </t>
  </si>
  <si>
    <t>347</t>
  </si>
  <si>
    <t>400301802</t>
  </si>
  <si>
    <t>Plantas de tratamiento de aguas residuales  construidas</t>
  </si>
  <si>
    <t>Nueva PTAR Zipa II terminada y puesta en operación</t>
  </si>
  <si>
    <t>348</t>
  </si>
  <si>
    <t>400302002</t>
  </si>
  <si>
    <t>Plantas de tratamiento de aguas residuales optimizadas</t>
  </si>
  <si>
    <t>Línea de impulsión Zipa I - Zipa II (EBAR) construida</t>
  </si>
  <si>
    <t>349</t>
  </si>
  <si>
    <t>Plan Maestro de Alcantarillado formulado</t>
  </si>
  <si>
    <t>350</t>
  </si>
  <si>
    <t>Estudios y diseños de emisarios finales formulados y aprobados</t>
  </si>
  <si>
    <t>351</t>
  </si>
  <si>
    <t>400301800</t>
  </si>
  <si>
    <t>Alcantarillados construidos</t>
  </si>
  <si>
    <t>Sistema de alcantarillado pluvial calle 8va construido</t>
  </si>
  <si>
    <t>352</t>
  </si>
  <si>
    <t>400301804</t>
  </si>
  <si>
    <t>Colectores instalados</t>
  </si>
  <si>
    <t>Colectores para el corredor de la calle 4ta construidos</t>
  </si>
  <si>
    <t>353</t>
  </si>
  <si>
    <t>400302006</t>
  </si>
  <si>
    <t>Obras conexas optimizadas</t>
  </si>
  <si>
    <t xml:space="preserve">Equipo de succión - presión adquirido </t>
  </si>
  <si>
    <t>354</t>
  </si>
  <si>
    <t>400302003</t>
  </si>
  <si>
    <t>Red de alcantarillado optimizada</t>
  </si>
  <si>
    <t>Redes de Alcantarillado pluvial y sanitario del municipio de Zipaquirá con reposición y/o expansión realizada</t>
  </si>
  <si>
    <t>355</t>
  </si>
  <si>
    <t>Soluciones de disposición final de residuos sólidos construidas</t>
  </si>
  <si>
    <t>Contenedores de residuos sólidos adquiridos</t>
  </si>
  <si>
    <t>356</t>
  </si>
  <si>
    <t>Municipios con vehículos de recolección de residuos sólidos</t>
  </si>
  <si>
    <t>Camiones compactadores adquiridos</t>
  </si>
  <si>
    <t>357</t>
  </si>
  <si>
    <t>Estaciones de clasificación y aprovechamiento de residuos sólidos construidas</t>
  </si>
  <si>
    <t>Proyecto de la Planta de Aprovechamiento de Residuos Orgánicos</t>
  </si>
  <si>
    <t>358</t>
  </si>
  <si>
    <t>320202500</t>
  </si>
  <si>
    <t xml:space="preserve">Centro de Atención y Valoración de flora silvestre construido </t>
  </si>
  <si>
    <t>Vívero existente ampliado y mantenido</t>
  </si>
  <si>
    <t>359</t>
  </si>
  <si>
    <t>Nuevas microrutas de recolección de residuos orgánicos implementadas</t>
  </si>
  <si>
    <t>360</t>
  </si>
  <si>
    <t>361</t>
  </si>
  <si>
    <t>170201600</t>
  </si>
  <si>
    <t>Asociaciones apoyadas</t>
  </si>
  <si>
    <t>Asociaciones agropecuarias beneficiadas con asistencia técnica</t>
  </si>
  <si>
    <t>362</t>
  </si>
  <si>
    <t xml:space="preserve">Asociaciones agropecuarias beneficiadas con la entrega de insumos y equipos para el fortalecimiento de las actividades agropecuarias </t>
  </si>
  <si>
    <t>363</t>
  </si>
  <si>
    <r>
      <t xml:space="preserve">Empresas rurales apoyadas con fortalecimiento técnico, legal y administrativo,  </t>
    </r>
    <r>
      <rPr>
        <sz val="8"/>
        <rFont val="Aptos Narrow"/>
        <family val="2"/>
      </rPr>
      <t>incluyendo insumos y/o equipos en el marco del emprendimiento para el desarrollo rural</t>
    </r>
  </si>
  <si>
    <t>364</t>
  </si>
  <si>
    <t>170201700</t>
  </si>
  <si>
    <t>Productores agropecuarios apoyados</t>
  </si>
  <si>
    <t xml:space="preserve">Usuarios beneficiados en el proyecto de turismo rural y naturaleza “Destino Rural” </t>
  </si>
  <si>
    <t>365</t>
  </si>
  <si>
    <t xml:space="preserve">Documentos de evaluación elaborados </t>
  </si>
  <si>
    <t>Política Pública de Desarrollo Rural formulada e implementada</t>
  </si>
  <si>
    <t>366</t>
  </si>
  <si>
    <t>170400306</t>
  </si>
  <si>
    <t>Documento de diagnóstico territorial elaborado</t>
  </si>
  <si>
    <t>Caracterización rural socioeconómica y técnica de la producción agropecuaria y las necesidades campesinas del municipio de Zipaquirá realizada</t>
  </si>
  <si>
    <t>367</t>
  </si>
  <si>
    <t xml:space="preserve">Negocios verdes consolidados </t>
  </si>
  <si>
    <t>Usuarios vinculados a estrategias de fortalecimiento de negocios verdes.</t>
  </si>
  <si>
    <t>368</t>
  </si>
  <si>
    <t>Eventos realizados</t>
  </si>
  <si>
    <r>
      <t xml:space="preserve">Festivales institucionalizados </t>
    </r>
    <r>
      <rPr>
        <sz val="8"/>
        <rFont val="Aptos Narrow"/>
        <family val="2"/>
      </rPr>
      <t>y realizados que promuevan el fortalecimiento de los negocios verdes; la sostenibilidad y la economía circular en el municipio de Zipaquirá .</t>
    </r>
  </si>
  <si>
    <t>369</t>
  </si>
  <si>
    <t>170201102</t>
  </si>
  <si>
    <t>Asociaciones de mujeres fortalecidas</t>
  </si>
  <si>
    <t>Mujeres campesinas beneficiadas con apoyo a emprendimientos rurales en el marco del programa "Mujeres Poderosas"</t>
  </si>
  <si>
    <t>370</t>
  </si>
  <si>
    <t>Grupos de jóvenes beneficiados</t>
  </si>
  <si>
    <t>Jóvenes rurales beneficiados con entrega de estimulos para ejecución en unidades productivas.</t>
  </si>
  <si>
    <t>371</t>
  </si>
  <si>
    <t>170201000</t>
  </si>
  <si>
    <t>Pequeños productores rurales asistidos técnicamente</t>
  </si>
  <si>
    <t>Servicios de extensión agropecuaria prestados el sector rural</t>
  </si>
  <si>
    <t>372</t>
  </si>
  <si>
    <t>170805600</t>
  </si>
  <si>
    <t>Rutas agroecológicas implementadas</t>
  </si>
  <si>
    <t>Banco de alimentos en funcionamiento.</t>
  </si>
  <si>
    <t>373</t>
  </si>
  <si>
    <t>Productores apoyados para la participación en mercados campesinos</t>
  </si>
  <si>
    <t>Productores agopecuarios campesinos que participan en los mercados  itinerantes y de plaza de mercado.</t>
  </si>
  <si>
    <t>374</t>
  </si>
  <si>
    <t>170201400</t>
  </si>
  <si>
    <t>Productores beneficiados con acceso a maquinaria y equipo</t>
  </si>
  <si>
    <t xml:space="preserve">Productores beneficiados con acceso a los servicios del banco de maquinaria </t>
  </si>
  <si>
    <t>375</t>
  </si>
  <si>
    <t>Productores apoyados con activos productivos y de comercialización</t>
  </si>
  <si>
    <t>Vitrina comercial agropecuaria en funcionamiento</t>
  </si>
  <si>
    <t>376</t>
  </si>
  <si>
    <t>Productores beneficiados en el proyecto de cultivos ancestrales.</t>
  </si>
  <si>
    <t>377</t>
  </si>
  <si>
    <t>170200701</t>
  </si>
  <si>
    <t>Pequeños productores apoyados</t>
  </si>
  <si>
    <t>Elaborar e implementar un programa productivo enfocado a victimas de conflicto armado</t>
  </si>
  <si>
    <t>378</t>
  </si>
  <si>
    <t>170804000</t>
  </si>
  <si>
    <t>Productores beneficiados con transferencia de tecnología</t>
  </si>
  <si>
    <t>Productores rurales beneficiados a través de herramientas de innovación y tecnología agropecuaria.</t>
  </si>
  <si>
    <t>379</t>
  </si>
  <si>
    <t>170801801</t>
  </si>
  <si>
    <t>Animales mejorados genéticamente</t>
  </si>
  <si>
    <t xml:space="preserve">Animales de producción mejorados genéticamente </t>
  </si>
  <si>
    <t>380</t>
  </si>
  <si>
    <t>170804100</t>
  </si>
  <si>
    <t>Productores atendidos con servicio de extensión agropecuaria</t>
  </si>
  <si>
    <t>Unidades productivas beneficiadas con análisis de suelo</t>
  </si>
  <si>
    <t>381</t>
  </si>
  <si>
    <t>Animales sacrificados</t>
  </si>
  <si>
    <t>Bovinos beneficiados</t>
  </si>
  <si>
    <t>382</t>
  </si>
  <si>
    <t>Porcinos beneficiados</t>
  </si>
  <si>
    <t>383</t>
  </si>
  <si>
    <t>Mantenimiento y cumplimiento de la Norma Técnica Colombiana ISO 9001-2015 y Decreto 1500 de 2007</t>
  </si>
  <si>
    <t>384</t>
  </si>
  <si>
    <t>Productores apoyados</t>
  </si>
  <si>
    <t>Capacitación en fortalecimiento empresarial con los usuarios y clientes de la EFZ</t>
  </si>
  <si>
    <t>385</t>
  </si>
  <si>
    <t>Cadenas productivas apoyadas con servicio de promoción al consumo</t>
  </si>
  <si>
    <t>Nuevas líneas de negocio implementadas en la EFZ</t>
  </si>
  <si>
    <t>386</t>
  </si>
  <si>
    <t>Marca y/o sello implementado en los productos y/o derivados cárnicos y/o subproductos EFZ</t>
  </si>
  <si>
    <t>387</t>
  </si>
  <si>
    <t>350201500</t>
  </si>
  <si>
    <t>Empresas asistidas técnicamente en temas de legalidad y/o formalización.</t>
  </si>
  <si>
    <t>Emprendedores y/o empresas orientadas técnicamente en temas de legalidad y/o formalización</t>
  </si>
  <si>
    <t>388</t>
  </si>
  <si>
    <t>350200300</t>
  </si>
  <si>
    <t>Programas de gestión empresarial ejecutados en unidades productivas</t>
  </si>
  <si>
    <t>Programas de gestión empresarial a unidades productivas implementadas</t>
  </si>
  <si>
    <t>389</t>
  </si>
  <si>
    <t>350201900</t>
  </si>
  <si>
    <t xml:space="preserve">Emprendimientos asistidos profesionalmente en finanzas, mercadeo, administración y operaciones de los diversos sectores económicos </t>
  </si>
  <si>
    <t>390</t>
  </si>
  <si>
    <t>350204800</t>
  </si>
  <si>
    <t>Documentos realizados</t>
  </si>
  <si>
    <t xml:space="preserve">Documentos normativos vigentes actualizados </t>
  </si>
  <si>
    <t>391</t>
  </si>
  <si>
    <t>350200401</t>
  </si>
  <si>
    <t>Proyectos de mejoramiento de producto financiados.</t>
  </si>
  <si>
    <t>Beneficiarios del Fondo Progresa</t>
  </si>
  <si>
    <t>392</t>
  </si>
  <si>
    <t>350203903</t>
  </si>
  <si>
    <t xml:space="preserve">Eventos Regionales realizados </t>
  </si>
  <si>
    <t xml:space="preserve">Eventos, festivales, ferias y actividades de promoción turística, empresarial y de cultura emprendedora realizados </t>
  </si>
  <si>
    <t>393</t>
  </si>
  <si>
    <t>360203800</t>
  </si>
  <si>
    <t>Planes de negocio acompañados</t>
  </si>
  <si>
    <t>Planes de negocio con acompañamiento en su estructuración</t>
  </si>
  <si>
    <t>394</t>
  </si>
  <si>
    <t>350201205</t>
  </si>
  <si>
    <t>Documentos de estrategias de negocios para el ecosistema de innovación y emprendimiento en Colombia elaborados</t>
  </si>
  <si>
    <t xml:space="preserve">Actividades de difusión de nuevas tecnologías o innovación </t>
  </si>
  <si>
    <t>395</t>
  </si>
  <si>
    <t>360204003</t>
  </si>
  <si>
    <t xml:space="preserve">Capacitaciones a unidades productivas en los diferentes sectores, enfocados a segmentos de productividad y competitividad </t>
  </si>
  <si>
    <t>396</t>
  </si>
  <si>
    <t>360200500</t>
  </si>
  <si>
    <t>Personas orientadas laboralmente</t>
  </si>
  <si>
    <t>397</t>
  </si>
  <si>
    <t>360203100</t>
  </si>
  <si>
    <t>Personas formadas</t>
  </si>
  <si>
    <t>Personas capacitadas en habilidades y competencias laborales</t>
  </si>
  <si>
    <t>398</t>
  </si>
  <si>
    <t>350209500</t>
  </si>
  <si>
    <t>Empresas intervenidas en temas de economía circular y sostenibilidad</t>
  </si>
  <si>
    <t>Empresas sensibilizadas con estrategias para promover y prevenir el trabajo infantil y la inclusión laboral de población vulnerable.</t>
  </si>
  <si>
    <t>399</t>
  </si>
  <si>
    <t>350204500</t>
  </si>
  <si>
    <t>Estudiantes beneficiados de la Cátedra de Turismo (Acuerdo No. 11 de 2021)</t>
  </si>
  <si>
    <t>400</t>
  </si>
  <si>
    <t>350204700</t>
  </si>
  <si>
    <t>Metas del Plan de Desarrollo Turístico Prospectivo 2029 (PDTP) Acuerdo 09 de 28 de noviembre de 2019 implementadas.</t>
  </si>
  <si>
    <t>401</t>
  </si>
  <si>
    <t>350201201</t>
  </si>
  <si>
    <t>Empresas cofinanciadas que mejoran su capacidad de innovación</t>
  </si>
  <si>
    <t>Prestadores de servicios turísticos beneficiados a través de la Red de Apoyo a Ideas Innovadoras de Turismo - RAIIT</t>
  </si>
  <si>
    <t>402</t>
  </si>
  <si>
    <t>350211300</t>
  </si>
  <si>
    <t>Equipamientos construidos</t>
  </si>
  <si>
    <t>Paseo de La Esperanza construido y habilitado</t>
  </si>
  <si>
    <t>403</t>
  </si>
  <si>
    <t>350200200</t>
  </si>
  <si>
    <t>Documentos de lineamientos técnicos elaborados</t>
  </si>
  <si>
    <t>Estrategia para la promoción de Zipaquirá como destino fílmico creada</t>
  </si>
  <si>
    <t>404</t>
  </si>
  <si>
    <t>350205500</t>
  </si>
  <si>
    <t>Centro turístico mantenido</t>
  </si>
  <si>
    <t xml:space="preserve">Espacio recuperado para la función turística, comercial y de desarrollo económico del municipio  </t>
  </si>
  <si>
    <t>405</t>
  </si>
  <si>
    <t xml:space="preserve">Nuevos servicios y/o atractivos habilitados e implementados en el Parque de la de Sal </t>
  </si>
  <si>
    <t>406</t>
  </si>
  <si>
    <t>350200402</t>
  </si>
  <si>
    <t>Proyectos de mejoramiento de proceso financiados.</t>
  </si>
  <si>
    <t xml:space="preserve">Espacios del Parque de la Sal adecuados </t>
  </si>
  <si>
    <t xml:space="preserve">EJECUCIÓN FÍSICA </t>
  </si>
  <si>
    <t>Total Apropiacion</t>
  </si>
  <si>
    <t>Total Registro</t>
  </si>
  <si>
    <t>% Ejecución financiera</t>
  </si>
  <si>
    <t>EJECUCIÓN FINANCIERA</t>
  </si>
  <si>
    <t>Descripción meta cuatrienio</t>
  </si>
  <si>
    <t>PLAN DE DESARROLLO MUNICIPAL</t>
  </si>
  <si>
    <t>PROGRAMACIÓN FINANCIERA PLAN INDICATIVO</t>
  </si>
  <si>
    <t>RESPONSABLE</t>
  </si>
  <si>
    <t>GESTIÓN (SIN SITUACIÓN DE FONDOS)</t>
  </si>
  <si>
    <t xml:space="preserve">EJECUCIÓN FINANCIERA ENTIDADES DESCENTRALIZADAS </t>
  </si>
  <si>
    <t>TOTAL REGISTRO</t>
  </si>
  <si>
    <t>TOTAL APROPIACIÓN</t>
  </si>
  <si>
    <r>
      <t xml:space="preserve">DESCRIPCIÓN CUALITATIVA 
</t>
    </r>
    <r>
      <rPr>
        <b/>
        <sz val="10"/>
        <rFont val="Calibri"/>
        <family val="2"/>
      </rPr>
      <t>(PRINCIPALES LOGROS DESTACABLES)</t>
    </r>
  </si>
  <si>
    <t>Valor ejecutado 2025</t>
  </si>
  <si>
    <t>1. Durante la vigencia, se ejecutaron obras de impermeabilización y adecuación de los caminos de acceso hacia la Plazoleta del Minero, con el propósito de mejorar la infraestructura y optimizar las condiciones de funcionalidad y adecuar arquitectónicamente los espacios. Durante la vigencia se adelantaron los permisos ante el ministerio de cultura para la rehabilitación e intervención integral del museo de la salmuera, ubicado en la Plazoleta del Minero. Este proceso contempló la incorporación de innovaciones tecnológicas como auditoría 4D, exposiciones con esculturas impresas en 3D, ventiladores holográficos 3D, Selfie Box, así como la adecuación de un cuarto técnico para la optimización del sistema eléctrico y la implementación de mejoras en accesibilidad y seguridad. Estas acciones están orientadas a brindar una experiencia museográfica moderna, interactiva y más segura.
Como parte del proceso normativo, se emitió la Resolución 610 del 28 de octubre de 2025, “Por medio de la cual se concede licencia urbanística de construcción en la modalidad de modificación para la adecuación funcional y rehabilitación del Museo de la Salmuera”. Este acto administrativo garantizó la viabilidad legal y técnica para avanzar en las intervenciones.
Asimismo, se suscribió un contrato de cuentas de participación destinado al desarrollo, instalación, puesta en funcionamiento y administración del museo, mediante la implementación de estrategias tecnológicas. Dicho contrato fue  formalizado el 25 de octubre de 2024, permitiendo gestionar los bienes y servicios necesarios para la modernización del espacio museístico.
Logros: Incorporación de nuevas tecnologías para mejorar la experiencia del visitante. Fortalecimiento del atractivo turístico.Mejoras proyectadas en accesibilidad, seguridad y operación técnica del museo.
2. Durante la vigencia se adelantó consultoría especializada para la elaboración de los estudios y diseños del túnel de Ingreso a la Catedral de Sal de Zipaquirá. Esta consultoría proporcionó los insumos técnicos necesarios para avanzar en la planificación de la obra. Se ejecutó la adecuación paisajística del área conocida como “Molinete”, punto de acceso a la Catedral, mediante intervenciones de embellecimiento, ordenamiento espacial y recuperación de zonas verdes, con el objetivo de mejorar el entorno físico. Logros: Mejoramiento del paisaje y la imagen del área de ingreso Molinete .Fortalecimiento de la experiencia turística. Contribución a la valorización del entorno del principal atractivo turístico del municipio.                                                   
 3. Adecuación de infraestructura accesible dispuestas para la prestación de servicios: Como parte del plan de mejora de la infraestructura del Parque de la Sal, se identificaron 16 áreas que requerían intervenciones para garantizar condiciones adecuadas de accesibilidad para visitantes, turistas, adultos mayores y personas con movilidad reducida. Entre las necesidades detectadas se encontraban la construcción de rampas, mantenimiento de andenes, adecuación de pisos, así como otras acciones orientadas a mejorar la movilidad y la seguridad de los usuarios.
Hasta la fecha de 31 de diciembre, se han intervenido 7 de las 16 áreas priorizadas, correspondientes a:Acceso principal (zona cadena), Conexión FabriCalta – Oval, Arco de ingreso, Acceso a Gerencia, Acceso a Oval, Parqueadero de FabriCalta a baños, Adecuación de andenes en la zona CitiTour. Estas intervenciones constituyen un avance del 43% del total proyectado y han permitido ofrecer bienes y servicios relacionados con la movilidad accesible, el ordenamiento espacial y la optimización del tránsito peatonal. Logros: Mejoras significativas en la accesibilidad y seguridad para diferentes tipos de turistas y usuarios. Reducción de barreras arquitectónicas y mayor inclusión en los recorridos turísticos.Avance progresivo hacia un Parque de la Sal más accesible</t>
  </si>
  <si>
    <t xml:space="preserve">1. Durante la vigencia, se dispuso una (01) caseta ubicada en la plazoleta del minero, número 12, destinada al uso y aprovechamiento de la secretaría de desarrollo económico como Punto de Información Turística PIT. Este espacio busca beneficiar tanto a residentes como a visitantes, al facilitar el acceso a información actualizada sobre atractivos turísticos, servicios locales, oferta gastronómica y actividades culturales.  2. Adecuar las zonas verdes del parque de la sal para habilitación de una zona de PICNIC. Se encuentra en proceso de aprobación propuestas de estudios y diseños para la habilitar espacio para zona PICNC
</t>
  </si>
  <si>
    <t>12,000,000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</si>
</sst>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 #,##0;[Red]\-&quot;$&quot;\ #,##0"/>
    <numFmt numFmtId="8" formatCode="&quot;$&quot;\ #,##0.00;[Red]\-&quot;$&quot;\ #,##0.00"/>
    <numFmt numFmtId="42" formatCode="_-&quot;$&quot;\ * #,##0_-;\-&quot;$&quot;\ * #,##0_-;_-&quot;$&quot;\ * &quot;-&quot;_-;_-@_-"/>
    <numFmt numFmtId="44" formatCode="_-&quot;$&quot;\ * #,##0.00_-;\-&quot;$&quot;\ * #,##0.00_-;_-&quot;$&quot;\ * &quot;-&quot;??_-;_-@_-"/>
    <numFmt numFmtId="43" formatCode="_-* #,##0.00_-;\-* #,##0.00_-;_-* &quot;-&quot;??_-;_-@_-"/>
    <numFmt numFmtId="164" formatCode="0.0%"/>
    <numFmt numFmtId="165" formatCode="_-&quot;$&quot;\ * #,##0_-;\-&quot;$&quot;\ * #,##0_-;_-&quot;$&quot;\ * &quot;-&quot;??_-;_-@_-"/>
    <numFmt numFmtId="166" formatCode="&quot;$&quot;#,##0.00"/>
    <numFmt numFmtId="167" formatCode="&quot;$&quot;#,##0"/>
    <numFmt numFmtId="168" formatCode="_-* #,##0_-;\-* #,##0_-;_-* &quot;-&quot;??_-;_-@_-"/>
    <numFmt numFmtId="169" formatCode="_-[$$-240A]\ * #,##0.00_-;\-[$$-240A]\ * #,##0.00_-;_-[$$-240A]\ * &quot;-&quot;??_-;_-@_-"/>
    <numFmt numFmtId="170" formatCode="_-[$$-240A]\ * #,##0_-;\-[$$-240A]\ * #,##0_-;_-[$$-240A]\ * &quot;-&quot;??_-;_-@_-"/>
    <numFmt numFmtId="171" formatCode="_-* #,##0.00\ &quot;€&quot;_-;\-* #,##0.00\ &quot;€&quot;_-;_-* &quot;-&quot;??\ &quot;€&quot;_-;_-@_-"/>
  </numFmts>
  <fonts count="29" x14ac:knownFonts="1">
    <font>
      <sz val="11"/>
      <name val="Calibri"/>
      <family val="2"/>
    </font>
    <font>
      <sz val="11"/>
      <color theme="1"/>
      <name val="Aptos Narrow"/>
      <family val="2"/>
      <scheme val="minor"/>
    </font>
    <font>
      <sz val="11"/>
      <name val="Calibri"/>
      <family val="2"/>
    </font>
    <font>
      <b/>
      <sz val="11"/>
      <name val="Calibri"/>
      <family val="2"/>
    </font>
    <font>
      <i/>
      <sz val="11"/>
      <name val="Calibri"/>
      <family val="2"/>
    </font>
    <font>
      <b/>
      <sz val="11"/>
      <color theme="1"/>
      <name val="Calibri"/>
      <family val="2"/>
    </font>
    <font>
      <sz val="10"/>
      <name val="Calibri"/>
      <family val="2"/>
    </font>
    <font>
      <sz val="11"/>
      <color theme="1"/>
      <name val="Calibri"/>
      <family val="2"/>
    </font>
    <font>
      <sz val="10"/>
      <color rgb="FF000000"/>
      <name val="Arial Narrow"/>
      <family val="2"/>
    </font>
    <font>
      <b/>
      <sz val="8"/>
      <name val="Calibri"/>
      <family val="2"/>
    </font>
    <font>
      <sz val="8"/>
      <name val="Calibri"/>
      <family val="2"/>
    </font>
    <font>
      <i/>
      <sz val="8"/>
      <name val="Calibri"/>
      <family val="2"/>
    </font>
    <font>
      <sz val="10"/>
      <color theme="1"/>
      <name val="Arial Narrow"/>
      <family val="2"/>
    </font>
    <font>
      <sz val="20"/>
      <color theme="1"/>
      <name val="Aptos Narrow"/>
      <family val="2"/>
      <scheme val="minor"/>
    </font>
    <font>
      <sz val="10"/>
      <color theme="1"/>
      <name val="Aptos Narrow"/>
      <family val="2"/>
      <scheme val="minor"/>
    </font>
    <font>
      <sz val="12"/>
      <color theme="1"/>
      <name val="Aptos Narrow"/>
      <family val="2"/>
      <scheme val="minor"/>
    </font>
    <font>
      <b/>
      <sz val="10"/>
      <color theme="1"/>
      <name val="Aptos Narrow"/>
      <family val="2"/>
      <scheme val="minor"/>
    </font>
    <font>
      <b/>
      <sz val="8"/>
      <name val="Calibri Light"/>
      <family val="2"/>
    </font>
    <font>
      <sz val="8"/>
      <name val="Calibri Light"/>
      <family val="2"/>
    </font>
    <font>
      <sz val="8"/>
      <color theme="1"/>
      <name val="Aptos Narrow"/>
      <family val="2"/>
      <scheme val="minor"/>
    </font>
    <font>
      <sz val="8"/>
      <name val="Aptos Narrow"/>
      <family val="2"/>
    </font>
    <font>
      <b/>
      <sz val="9"/>
      <color indexed="81"/>
      <name val="Tahoma"/>
      <family val="2"/>
    </font>
    <font>
      <sz val="9"/>
      <color indexed="81"/>
      <name val="Tahoma"/>
      <family val="2"/>
    </font>
    <font>
      <b/>
      <sz val="11"/>
      <color theme="0"/>
      <name val="Calibri"/>
      <family val="2"/>
    </font>
    <font>
      <sz val="11"/>
      <color theme="0"/>
      <name val="Calibri"/>
      <family val="2"/>
    </font>
    <font>
      <b/>
      <sz val="12"/>
      <color theme="0"/>
      <name val="Calibri"/>
      <family val="2"/>
    </font>
    <font>
      <b/>
      <sz val="10"/>
      <name val="Calibri"/>
      <family val="2"/>
    </font>
    <font>
      <sz val="11"/>
      <color rgb="FFFF0000"/>
      <name val="Calibri"/>
      <family val="2"/>
    </font>
    <font>
      <sz val="11"/>
      <name val="Arial"/>
      <family val="2"/>
    </font>
  </fonts>
  <fills count="18">
    <fill>
      <patternFill patternType="none"/>
    </fill>
    <fill>
      <patternFill patternType="gray125"/>
    </fill>
    <fill>
      <patternFill patternType="solid">
        <fgColor theme="7"/>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theme="5" tint="-0.499984740745262"/>
        <bgColor indexed="64"/>
      </patternFill>
    </fill>
    <fill>
      <patternFill patternType="solid">
        <fgColor rgb="FF002060"/>
        <bgColor indexed="64"/>
      </patternFill>
    </fill>
    <fill>
      <patternFill patternType="solid">
        <fgColor theme="5"/>
        <bgColor indexed="64"/>
      </patternFill>
    </fill>
    <fill>
      <patternFill patternType="solid">
        <fgColor theme="5" tint="0.39997558519241921"/>
        <bgColor indexed="64"/>
      </patternFill>
    </fill>
    <fill>
      <patternFill patternType="solid">
        <fgColor theme="9" tint="-0.499984740745262"/>
        <bgColor indexed="64"/>
      </patternFill>
    </fill>
    <fill>
      <patternFill patternType="solid">
        <fgColor rgb="FF92D050"/>
        <bgColor indexed="64"/>
      </patternFill>
    </fill>
    <fill>
      <patternFill patternType="solid">
        <fgColor theme="3" tint="0.249977111117893"/>
        <bgColor indexed="64"/>
      </patternFill>
    </fill>
    <fill>
      <patternFill patternType="solid">
        <fgColor theme="8" tint="-0.249977111117893"/>
        <bgColor indexed="64"/>
      </patternFill>
    </fill>
    <fill>
      <patternFill patternType="solid">
        <fgColor rgb="FFFF0000"/>
        <bgColor indexed="64"/>
      </patternFill>
    </fill>
    <fill>
      <patternFill patternType="solid">
        <fgColor rgb="FFC00000"/>
        <bgColor indexed="64"/>
      </patternFill>
    </fill>
    <fill>
      <patternFill patternType="solid">
        <fgColor rgb="FFFF8989"/>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9">
    <xf numFmtId="0" fontId="0" fillId="0" borderId="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9" fontId="2" fillId="0" borderId="0" applyFont="0" applyFill="0" applyBorder="0" applyAlignment="0" applyProtection="0"/>
    <xf numFmtId="0" fontId="2" fillId="0" borderId="0"/>
    <xf numFmtId="42" fontId="1" fillId="0" borderId="0" applyFont="0" applyFill="0" applyBorder="0" applyAlignment="0" applyProtection="0"/>
    <xf numFmtId="0" fontId="1" fillId="0" borderId="0"/>
    <xf numFmtId="171" fontId="1" fillId="0" borderId="0" applyFont="0" applyFill="0" applyBorder="0" applyAlignment="0" applyProtection="0"/>
  </cellStyleXfs>
  <cellXfs count="109">
    <xf numFmtId="0" fontId="0" fillId="0" borderId="0" xfId="0"/>
    <xf numFmtId="0" fontId="2" fillId="0" borderId="0" xfId="0" applyFont="1" applyAlignment="1">
      <alignment vertical="top" wrapText="1"/>
    </xf>
    <xf numFmtId="49" fontId="2" fillId="0" borderId="0" xfId="0" applyNumberFormat="1" applyFont="1" applyAlignment="1">
      <alignment vertical="top" wrapText="1"/>
    </xf>
    <xf numFmtId="1" fontId="2" fillId="0" borderId="0" xfId="0" applyNumberFormat="1" applyFont="1" applyAlignment="1">
      <alignment vertical="top" wrapText="1"/>
    </xf>
    <xf numFmtId="0" fontId="2" fillId="4" borderId="0" xfId="0" applyFont="1" applyFill="1" applyAlignment="1">
      <alignment vertical="top" wrapText="1"/>
    </xf>
    <xf numFmtId="0" fontId="0" fillId="0" borderId="0" xfId="0" applyAlignment="1">
      <alignment vertical="top" wrapText="1"/>
    </xf>
    <xf numFmtId="49" fontId="0" fillId="0" borderId="0" xfId="0" applyNumberFormat="1"/>
    <xf numFmtId="166" fontId="0" fillId="0" borderId="0" xfId="0" applyNumberFormat="1"/>
    <xf numFmtId="165" fontId="0" fillId="0" borderId="1" xfId="2" applyNumberFormat="1" applyFont="1" applyFill="1" applyBorder="1" applyAlignment="1">
      <alignment vertical="center" wrapText="1"/>
    </xf>
    <xf numFmtId="168" fontId="12" fillId="0" borderId="1" xfId="1" applyNumberFormat="1" applyFont="1" applyBorder="1"/>
    <xf numFmtId="1" fontId="0" fillId="0" borderId="0" xfId="0" applyNumberFormat="1"/>
    <xf numFmtId="0" fontId="24" fillId="7" borderId="0" xfId="0" applyFont="1" applyFill="1" applyAlignment="1">
      <alignment horizontal="center" vertical="center" wrapText="1"/>
    </xf>
    <xf numFmtId="0" fontId="0" fillId="0" borderId="1" xfId="0" applyBorder="1"/>
    <xf numFmtId="49" fontId="0" fillId="0" borderId="1" xfId="0" applyNumberFormat="1" applyBorder="1"/>
    <xf numFmtId="0" fontId="0" fillId="0" borderId="1" xfId="0" applyBorder="1" applyAlignment="1">
      <alignment horizontal="center" vertical="center"/>
    </xf>
    <xf numFmtId="164" fontId="0" fillId="0" borderId="1" xfId="4" applyNumberFormat="1" applyFont="1" applyBorder="1" applyAlignment="1">
      <alignment horizontal="center" vertical="center"/>
    </xf>
    <xf numFmtId="1" fontId="0" fillId="0" borderId="1" xfId="0" applyNumberFormat="1" applyBorder="1" applyAlignment="1">
      <alignment horizontal="center" vertical="center"/>
    </xf>
    <xf numFmtId="44" fontId="0" fillId="0" borderId="1" xfId="2" applyFont="1" applyBorder="1" applyAlignment="1">
      <alignment horizontal="center" vertical="center"/>
    </xf>
    <xf numFmtId="165" fontId="7" fillId="0" borderId="1" xfId="2" applyNumberFormat="1" applyFont="1" applyBorder="1" applyAlignment="1">
      <alignment vertical="center" wrapText="1"/>
    </xf>
    <xf numFmtId="166" fontId="0" fillId="0" borderId="1" xfId="0" applyNumberFormat="1" applyBorder="1"/>
    <xf numFmtId="1" fontId="8" fillId="0" borderId="1" xfId="0" applyNumberFormat="1" applyFont="1" applyBorder="1" applyAlignment="1">
      <alignment wrapText="1"/>
    </xf>
    <xf numFmtId="165" fontId="0" fillId="0" borderId="1" xfId="2" applyNumberFormat="1" applyFont="1" applyBorder="1" applyAlignment="1">
      <alignment horizontal="center" vertical="center"/>
    </xf>
    <xf numFmtId="1" fontId="0" fillId="0" borderId="1" xfId="0" applyNumberFormat="1" applyBorder="1" applyAlignment="1">
      <alignment horizontal="center" vertical="center" wrapText="1"/>
    </xf>
    <xf numFmtId="167" fontId="0" fillId="0" borderId="1" xfId="0" applyNumberFormat="1" applyBorder="1"/>
    <xf numFmtId="166" fontId="2" fillId="0" borderId="1" xfId="0" applyNumberFormat="1" applyFont="1" applyBorder="1"/>
    <xf numFmtId="0" fontId="13" fillId="0" borderId="1" xfId="0" applyFont="1" applyBorder="1" applyProtection="1">
      <protection locked="0"/>
    </xf>
    <xf numFmtId="42" fontId="14" fillId="0" borderId="1" xfId="3" applyFont="1" applyFill="1" applyBorder="1" applyProtection="1">
      <protection locked="0"/>
    </xf>
    <xf numFmtId="42" fontId="15" fillId="0" borderId="1" xfId="3" applyFont="1" applyFill="1" applyBorder="1" applyProtection="1">
      <protection locked="0"/>
    </xf>
    <xf numFmtId="0" fontId="13" fillId="5" borderId="1" xfId="0" applyFont="1" applyFill="1" applyBorder="1" applyProtection="1">
      <protection locked="0"/>
    </xf>
    <xf numFmtId="42" fontId="15" fillId="5" borderId="1" xfId="3" applyFont="1" applyFill="1" applyBorder="1" applyProtection="1">
      <protection locked="0"/>
    </xf>
    <xf numFmtId="0" fontId="2" fillId="0" borderId="1" xfId="0" applyFont="1" applyBorder="1"/>
    <xf numFmtId="42" fontId="16" fillId="0" borderId="1" xfId="6" applyFont="1" applyFill="1" applyBorder="1" applyAlignment="1" applyProtection="1">
      <alignment vertical="center"/>
      <protection locked="0"/>
    </xf>
    <xf numFmtId="169" fontId="19" fillId="0" borderId="1" xfId="7" applyNumberFormat="1" applyFont="1" applyBorder="1" applyAlignment="1">
      <alignment vertical="center" wrapText="1"/>
    </xf>
    <xf numFmtId="8" fontId="0" fillId="0" borderId="1" xfId="0" applyNumberFormat="1" applyBorder="1"/>
    <xf numFmtId="170" fontId="19" fillId="0" borderId="1" xfId="7" applyNumberFormat="1" applyFont="1" applyBorder="1" applyAlignment="1">
      <alignment vertical="center" wrapText="1"/>
    </xf>
    <xf numFmtId="6" fontId="0" fillId="0" borderId="1" xfId="0" applyNumberFormat="1" applyBorder="1"/>
    <xf numFmtId="170" fontId="10" fillId="0" borderId="1" xfId="8" applyNumberFormat="1" applyFont="1" applyFill="1" applyBorder="1" applyAlignment="1" applyProtection="1">
      <alignment vertical="center" wrapText="1"/>
    </xf>
    <xf numFmtId="169" fontId="10" fillId="0" borderId="1" xfId="8" applyNumberFormat="1" applyFont="1" applyFill="1" applyBorder="1" applyAlignment="1" applyProtection="1">
      <alignment vertical="center" wrapText="1"/>
    </xf>
    <xf numFmtId="0" fontId="19" fillId="0" borderId="1" xfId="7" applyFont="1" applyBorder="1" applyAlignment="1">
      <alignment vertical="center" wrapText="1"/>
    </xf>
    <xf numFmtId="0" fontId="19" fillId="0" borderId="1" xfId="7" applyFont="1" applyBorder="1" applyAlignment="1">
      <alignment wrapText="1"/>
    </xf>
    <xf numFmtId="0" fontId="19" fillId="0" borderId="1" xfId="7" applyFont="1" applyBorder="1" applyAlignment="1">
      <alignment horizontal="right" vertical="center" wrapText="1"/>
    </xf>
    <xf numFmtId="166" fontId="0" fillId="6" borderId="1" xfId="0" applyNumberFormat="1" applyFill="1" applyBorder="1"/>
    <xf numFmtId="44" fontId="10" fillId="0" borderId="1" xfId="2" applyFont="1" applyFill="1" applyBorder="1" applyAlignment="1" applyProtection="1">
      <alignment vertical="center" wrapText="1"/>
      <protection locked="0"/>
    </xf>
    <xf numFmtId="44" fontId="0" fillId="0" borderId="1" xfId="2" applyFont="1" applyBorder="1"/>
    <xf numFmtId="165" fontId="0" fillId="0" borderId="1" xfId="2" applyNumberFormat="1" applyFont="1" applyBorder="1"/>
    <xf numFmtId="1" fontId="25" fillId="7" borderId="2" xfId="0" applyNumberFormat="1" applyFont="1" applyFill="1" applyBorder="1" applyAlignment="1">
      <alignment horizontal="center" vertical="top" wrapText="1"/>
    </xf>
    <xf numFmtId="1" fontId="25" fillId="13" borderId="2" xfId="0" applyNumberFormat="1" applyFont="1" applyFill="1" applyBorder="1" applyAlignment="1">
      <alignment horizontal="center" vertical="top" wrapText="1"/>
    </xf>
    <xf numFmtId="49" fontId="6" fillId="0" borderId="5" xfId="0" applyNumberFormat="1" applyFont="1" applyBorder="1" applyAlignment="1">
      <alignment horizontal="center" vertical="center" wrapText="1"/>
    </xf>
    <xf numFmtId="0" fontId="0" fillId="0" borderId="6" xfId="0" applyBorder="1"/>
    <xf numFmtId="0" fontId="0" fillId="0" borderId="5" xfId="0" applyBorder="1" applyAlignment="1">
      <alignment horizontal="center"/>
    </xf>
    <xf numFmtId="0" fontId="0" fillId="0" borderId="8" xfId="0" applyBorder="1" applyAlignment="1">
      <alignment horizontal="center" vertical="center"/>
    </xf>
    <xf numFmtId="164" fontId="0" fillId="0" borderId="8" xfId="4" applyNumberFormat="1" applyFont="1" applyBorder="1" applyAlignment="1">
      <alignment horizontal="center" vertical="center"/>
    </xf>
    <xf numFmtId="1" fontId="0" fillId="0" borderId="8" xfId="0" applyNumberFormat="1" applyBorder="1" applyAlignment="1">
      <alignment horizontal="center" vertical="center"/>
    </xf>
    <xf numFmtId="44" fontId="0" fillId="0" borderId="8" xfId="2" applyFont="1" applyBorder="1" applyAlignment="1">
      <alignment horizontal="center" vertical="center"/>
    </xf>
    <xf numFmtId="166" fontId="0" fillId="0" borderId="8" xfId="0" applyNumberFormat="1" applyBorder="1"/>
    <xf numFmtId="166" fontId="2" fillId="0" borderId="8" xfId="0" applyNumberFormat="1" applyFont="1" applyBorder="1"/>
    <xf numFmtId="1" fontId="8" fillId="0" borderId="8" xfId="0" applyNumberFormat="1" applyFont="1" applyBorder="1" applyAlignment="1">
      <alignment wrapText="1"/>
    </xf>
    <xf numFmtId="0" fontId="0" fillId="0" borderId="9" xfId="0" applyBorder="1"/>
    <xf numFmtId="49" fontId="6" fillId="0" borderId="10" xfId="0" applyNumberFormat="1" applyFont="1" applyBorder="1" applyAlignment="1">
      <alignment horizontal="center" vertical="center" wrapText="1"/>
    </xf>
    <xf numFmtId="0" fontId="0" fillId="0" borderId="11" xfId="0" applyBorder="1"/>
    <xf numFmtId="49" fontId="0" fillId="0" borderId="11" xfId="0" applyNumberFormat="1" applyBorder="1"/>
    <xf numFmtId="0" fontId="0" fillId="0" borderId="11" xfId="0" applyBorder="1" applyAlignment="1">
      <alignment horizontal="center" vertical="center"/>
    </xf>
    <xf numFmtId="164" fontId="0" fillId="0" borderId="11" xfId="4" applyNumberFormat="1" applyFont="1" applyBorder="1" applyAlignment="1">
      <alignment horizontal="center" vertical="center"/>
    </xf>
    <xf numFmtId="1" fontId="0" fillId="0" borderId="11" xfId="0" applyNumberFormat="1" applyBorder="1" applyAlignment="1">
      <alignment horizontal="center" vertical="center"/>
    </xf>
    <xf numFmtId="44" fontId="0" fillId="0" borderId="11" xfId="2" applyFont="1" applyBorder="1" applyAlignment="1">
      <alignment horizontal="center" vertical="center"/>
    </xf>
    <xf numFmtId="165" fontId="7" fillId="0" borderId="11" xfId="2" applyNumberFormat="1" applyFont="1" applyBorder="1" applyAlignment="1">
      <alignment vertical="center" wrapText="1"/>
    </xf>
    <xf numFmtId="166" fontId="0" fillId="0" borderId="11" xfId="0" applyNumberFormat="1" applyBorder="1"/>
    <xf numFmtId="1" fontId="8" fillId="0" borderId="11" xfId="0" applyNumberFormat="1" applyFont="1" applyBorder="1" applyAlignment="1">
      <alignment wrapText="1"/>
    </xf>
    <xf numFmtId="0" fontId="0" fillId="0" borderId="12" xfId="0" applyBorder="1"/>
    <xf numFmtId="0" fontId="23" fillId="12" borderId="7" xfId="5" applyFont="1" applyFill="1" applyBorder="1" applyAlignment="1">
      <alignment horizontal="center" vertical="center" wrapText="1"/>
    </xf>
    <xf numFmtId="0" fontId="23" fillId="12" borderId="8" xfId="0" applyFont="1" applyFill="1" applyBorder="1" applyAlignment="1">
      <alignment horizontal="center" vertical="center" wrapText="1"/>
    </xf>
    <xf numFmtId="49" fontId="5" fillId="0" borderId="8" xfId="0" applyNumberFormat="1" applyFont="1" applyBorder="1" applyAlignment="1">
      <alignment vertical="center" wrapText="1"/>
    </xf>
    <xf numFmtId="0" fontId="5" fillId="0" borderId="8" xfId="0" applyFont="1" applyBorder="1" applyAlignment="1">
      <alignment vertical="center" wrapText="1"/>
    </xf>
    <xf numFmtId="0" fontId="23" fillId="9" borderId="8" xfId="5" applyFont="1" applyFill="1" applyBorder="1" applyAlignment="1">
      <alignment horizontal="center" vertical="center" wrapText="1"/>
    </xf>
    <xf numFmtId="0" fontId="23" fillId="11" borderId="8" xfId="5" applyFont="1" applyFill="1" applyBorder="1" applyAlignment="1">
      <alignment horizontal="center" vertical="center" wrapText="1"/>
    </xf>
    <xf numFmtId="1" fontId="23" fillId="9" borderId="8" xfId="5" applyNumberFormat="1" applyFont="1" applyFill="1" applyBorder="1" applyAlignment="1">
      <alignment horizontal="center" vertical="center" wrapText="1"/>
    </xf>
    <xf numFmtId="1" fontId="23" fillId="12" borderId="8" xfId="5" applyNumberFormat="1" applyFont="1" applyFill="1" applyBorder="1" applyAlignment="1">
      <alignment horizontal="center" vertical="center" wrapText="1"/>
    </xf>
    <xf numFmtId="1" fontId="23" fillId="3" borderId="8" xfId="5" applyNumberFormat="1" applyFont="1" applyFill="1" applyBorder="1" applyAlignment="1">
      <alignment horizontal="center" vertical="center" wrapText="1"/>
    </xf>
    <xf numFmtId="0" fontId="23" fillId="9" borderId="8" xfId="0" applyFont="1" applyFill="1" applyBorder="1" applyAlignment="1">
      <alignment horizontal="center" vertical="center" wrapText="1"/>
    </xf>
    <xf numFmtId="0" fontId="23" fillId="12" borderId="8" xfId="5" applyFont="1" applyFill="1" applyBorder="1" applyAlignment="1">
      <alignment horizontal="center" vertical="center" wrapText="1"/>
    </xf>
    <xf numFmtId="0" fontId="23" fillId="12" borderId="9" xfId="0" applyFont="1" applyFill="1" applyBorder="1" applyAlignment="1">
      <alignment horizontal="center" vertical="center" wrapText="1"/>
    </xf>
    <xf numFmtId="1" fontId="23" fillId="14" borderId="8" xfId="5" applyNumberFormat="1" applyFont="1" applyFill="1" applyBorder="1" applyAlignment="1">
      <alignment horizontal="center" vertical="center" wrapText="1"/>
    </xf>
    <xf numFmtId="1" fontId="23" fillId="16" borderId="8" xfId="5" applyNumberFormat="1" applyFont="1" applyFill="1" applyBorder="1" applyAlignment="1">
      <alignment horizontal="center" vertical="center" wrapText="1"/>
    </xf>
    <xf numFmtId="0" fontId="3" fillId="17" borderId="8" xfId="5" applyFont="1" applyFill="1" applyBorder="1" applyAlignment="1">
      <alignment horizontal="center" vertical="center" wrapText="1"/>
    </xf>
    <xf numFmtId="0" fontId="27" fillId="0" borderId="1" xfId="0" applyFont="1" applyBorder="1" applyAlignment="1">
      <alignment horizontal="center" vertical="center"/>
    </xf>
    <xf numFmtId="166" fontId="0" fillId="0" borderId="1" xfId="0" applyNumberFormat="1" applyBorder="1" applyAlignment="1">
      <alignment horizontal="center" vertical="center"/>
    </xf>
    <xf numFmtId="0" fontId="0" fillId="0" borderId="1" xfId="0" applyBorder="1" applyAlignment="1">
      <alignment horizontal="center" wrapText="1"/>
    </xf>
    <xf numFmtId="0" fontId="0" fillId="0" borderId="1" xfId="0" applyBorder="1" applyAlignment="1">
      <alignment vertical="center" wrapText="1"/>
    </xf>
    <xf numFmtId="0" fontId="0" fillId="0" borderId="5" xfId="0" applyBorder="1" applyAlignment="1">
      <alignment horizontal="center" vertical="center"/>
    </xf>
    <xf numFmtId="0" fontId="2" fillId="0" borderId="1" xfId="0" applyFont="1" applyBorder="1" applyAlignment="1">
      <alignment vertical="center"/>
    </xf>
    <xf numFmtId="0" fontId="0" fillId="0" borderId="1" xfId="0" applyBorder="1" applyAlignment="1">
      <alignment vertical="center"/>
    </xf>
    <xf numFmtId="0" fontId="0" fillId="0" borderId="8" xfId="0" applyBorder="1" applyAlignment="1">
      <alignment vertical="center"/>
    </xf>
    <xf numFmtId="0" fontId="0" fillId="0" borderId="1" xfId="0" applyBorder="1" applyAlignment="1">
      <alignment horizontal="center" vertical="center" wrapText="1"/>
    </xf>
    <xf numFmtId="0" fontId="0" fillId="0" borderId="7" xfId="0" applyBorder="1" applyAlignment="1">
      <alignment horizontal="center" vertical="center"/>
    </xf>
    <xf numFmtId="0" fontId="2" fillId="0" borderId="8" xfId="0" applyFont="1" applyBorder="1" applyAlignment="1">
      <alignment vertical="center"/>
    </xf>
    <xf numFmtId="49" fontId="0" fillId="0" borderId="8" xfId="0" applyNumberFormat="1" applyBorder="1" applyAlignment="1">
      <alignment vertical="center"/>
    </xf>
    <xf numFmtId="6" fontId="28" fillId="0" borderId="1" xfId="0" applyNumberFormat="1" applyFont="1" applyBorder="1" applyAlignment="1">
      <alignment horizontal="center" vertical="center"/>
    </xf>
    <xf numFmtId="0" fontId="24" fillId="8" borderId="2" xfId="0" applyFont="1" applyFill="1" applyBorder="1" applyAlignment="1">
      <alignment horizontal="center" vertical="top" wrapText="1"/>
    </xf>
    <xf numFmtId="0" fontId="25" fillId="7" borderId="2" xfId="0" applyFont="1" applyFill="1" applyBorder="1" applyAlignment="1">
      <alignment horizontal="center" vertical="top" wrapText="1"/>
    </xf>
    <xf numFmtId="0" fontId="25" fillId="7" borderId="4" xfId="0" applyFont="1" applyFill="1" applyBorder="1" applyAlignment="1">
      <alignment horizontal="center" vertical="top" wrapText="1"/>
    </xf>
    <xf numFmtId="0" fontId="25" fillId="7" borderId="3" xfId="0" applyFont="1" applyFill="1" applyBorder="1" applyAlignment="1">
      <alignment horizontal="center" vertical="top" wrapText="1"/>
    </xf>
    <xf numFmtId="0" fontId="2" fillId="0" borderId="2" xfId="0" applyFont="1" applyBorder="1" applyAlignment="1">
      <alignment horizontal="center" vertical="top" wrapText="1"/>
    </xf>
    <xf numFmtId="0" fontId="3" fillId="2" borderId="0" xfId="0" applyFont="1" applyFill="1" applyAlignment="1">
      <alignment horizontal="center"/>
    </xf>
    <xf numFmtId="0" fontId="3" fillId="3" borderId="0" xfId="0" applyFont="1" applyFill="1" applyAlignment="1">
      <alignment horizontal="center"/>
    </xf>
    <xf numFmtId="1" fontId="25" fillId="13" borderId="2" xfId="0" applyNumberFormat="1" applyFont="1" applyFill="1" applyBorder="1" applyAlignment="1">
      <alignment horizontal="center" vertical="top" wrapText="1"/>
    </xf>
    <xf numFmtId="0" fontId="23" fillId="10" borderId="2" xfId="0" applyFont="1" applyFill="1" applyBorder="1" applyAlignment="1">
      <alignment horizontal="center" vertical="top" wrapText="1"/>
    </xf>
    <xf numFmtId="0" fontId="23" fillId="8" borderId="2" xfId="0" applyFont="1" applyFill="1" applyBorder="1" applyAlignment="1">
      <alignment horizontal="center"/>
    </xf>
    <xf numFmtId="1" fontId="25" fillId="15" borderId="13" xfId="0" applyNumberFormat="1" applyFont="1" applyFill="1" applyBorder="1" applyAlignment="1">
      <alignment horizontal="center" vertical="top" wrapText="1"/>
    </xf>
    <xf numFmtId="1" fontId="25" fillId="15" borderId="14" xfId="0" applyNumberFormat="1" applyFont="1" applyFill="1" applyBorder="1" applyAlignment="1">
      <alignment horizontal="center" vertical="top" wrapText="1"/>
    </xf>
  </cellXfs>
  <cellStyles count="9">
    <cellStyle name="Millares" xfId="1" builtinId="3"/>
    <cellStyle name="Moneda" xfId="2" builtinId="4"/>
    <cellStyle name="Moneda [0]" xfId="3" builtinId="7"/>
    <cellStyle name="Moneda [0] 2" xfId="6" xr:uid="{1FF7E03C-4254-48AB-8F6F-1C01A6EACC00}"/>
    <cellStyle name="Moneda 6" xfId="8" xr:uid="{F8FFEABE-7D36-4305-BC3F-0AC61B4EDAFA}"/>
    <cellStyle name="Normal" xfId="0" builtinId="0"/>
    <cellStyle name="Normal 2" xfId="5" xr:uid="{A693DF81-F465-47B0-B3E3-D40CAA05E952}"/>
    <cellStyle name="Normal 5" xfId="7" xr:uid="{24A38C8F-42C1-4DC8-9164-238A3644D99F}"/>
    <cellStyle name="Porcentaje" xfId="4" builtinId="5"/>
  </cellStyles>
  <dxfs count="0"/>
  <tableStyles count="0" defaultTableStyle="TableStyleMedium2" defaultPivotStyle="PivotStyleLight16"/>
  <colors>
    <mruColors>
      <color rgb="FFFF898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microsoft.com/office/2017/10/relationships/person" Target="persons/perso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mafe_/Desktop/ZIPAQUIR&#193;%20CREE,%20PROTEGE%20Y%20AVANZA%202024-2028%20-%20VF/ANEXOS/13.%20vf%20%20PLAN%20PLURIANUAL%20DE%20INVERSIONES%20vf%2007%20junio%20-%20revisado%20ftes%20y%20sect%20y%20lineas.xls" TargetMode="External"/><Relationship Id="rId2" Type="http://schemas.openxmlformats.org/officeDocument/2006/relationships/externalLinkPath" Target="file:///C:\Users\mafe_\Desktop\ZIPAQUIR&#193;%20CREE,%20PROTEGE%20Y%20AVANZA%202024-2028%20-%20VF\ANEXOS\13.%20vf%20%20PLAN%20PLURIANUAL%20DE%20INVERSIONES%20vf%2007%20junio%20-%20revisado%20ftes%20y%20sect%20y%20lineas.xls" TargetMode="External"/><Relationship Id="rId1" Type="http://schemas.openxmlformats.org/officeDocument/2006/relationships/externalLinkPath" Target="/Users/mafe_/Desktop/ZIPAQUIR&#193;%20CREE,%20PROTEGE%20Y%20AVANZA%202024-2028%20-%20VF/ANEXOS/13.%20vf%20%20PLAN%20PLURIANUAL%20DE%20INVERSIONES%20vf%2007%20junio%20-%20revisado%20ftes%20y%20sect%20y%20lineas.xls"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mafe_/Documents/1.%20PDM%202024-2027/SEGUIMIENTO%20PLAN%20DE%20DESARROLLO/EJECUCI&#211;N%20PASIVA.xlsx" TargetMode="External"/><Relationship Id="rId2" Type="http://schemas.openxmlformats.org/officeDocument/2006/relationships/externalLinkPath" Target="file:///C:\Users\mafe_\Documents\1.%20PDM%202024-2027\SEGUIMIENTO%20PLAN%20DE%20DESARROLLO\EJECUCI&#211;N%20PASIVA.xlsx" TargetMode="External"/><Relationship Id="rId1" Type="http://schemas.openxmlformats.org/officeDocument/2006/relationships/externalLinkPath" Target="/Users/mafe_/Documents/1.%20PDM%202024-2027/SEGUIMIENTO%20PLAN%20DE%20DESARROLLO/EJECUCI&#211;N%20PASIV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PPI"/>
      <sheetName val="FUENTE x AÑO"/>
      <sheetName val="FUENTE x LÍNEA"/>
      <sheetName val="x SECTOR"/>
      <sheetName val="x METAS"/>
    </sheetNames>
    <sheetDataSet>
      <sheetData sheetId="0"/>
      <sheetData sheetId="1"/>
      <sheetData sheetId="2"/>
      <sheetData sheetId="3"/>
      <sheetData sheetId="4">
        <row r="3">
          <cell r="X3" t="str">
            <v>Establecimientos de comercio fiscalizados</v>
          </cell>
          <cell r="AD3" t="str">
            <v xml:space="preserve">Realizar fiscalización a 6000 establecimientos de comercio del Municipio de Zipaquirá </v>
          </cell>
          <cell r="AF3" t="str">
            <v>Secretaría de Hacienda</v>
          </cell>
        </row>
        <row r="4">
          <cell r="X4" t="str">
            <v>Estatuto tributario actualizado</v>
          </cell>
          <cell r="AD4" t="str">
            <v>Actualizar el estatuto tributario del Municipio</v>
          </cell>
          <cell r="AF4" t="str">
            <v>Secretaría de Hacienda</v>
          </cell>
        </row>
        <row r="5">
          <cell r="X5" t="str">
            <v>Cartera de impuesto predial recuperada</v>
          </cell>
          <cell r="AD5" t="str">
            <v>Incrementar la recuperación de cartera del impuesto predial municipal en un 35%</v>
          </cell>
          <cell r="AF5" t="str">
            <v>Secretaría de Hacienda</v>
          </cell>
        </row>
        <row r="6">
          <cell r="X6" t="str">
            <v>Procesos y procedimientos automatizados y actualizados</v>
          </cell>
          <cell r="AD6" t="str">
            <v>Automatización de 7 procesos y procedimientos de la Secretaría de Hacienda Municipal</v>
          </cell>
          <cell r="AF6" t="str">
            <v>Secretaría de Hacienda</v>
          </cell>
        </row>
        <row r="7">
          <cell r="X7" t="str">
            <v>Predios actualizados catastralmente</v>
          </cell>
          <cell r="AD7" t="str">
            <v>Actualizar catastralmente el 100% los predios del Municipio</v>
          </cell>
          <cell r="AF7" t="str">
            <v>Secretaría de Hacienda</v>
          </cell>
        </row>
        <row r="8">
          <cell r="X8" t="str">
            <v>Trámites de conservación catastral realizados</v>
          </cell>
          <cell r="AD8" t="str">
            <v>Realizar 12000 trámites de conservación catastral</v>
          </cell>
          <cell r="AF8" t="str">
            <v>Secretaría de Hacienda</v>
          </cell>
        </row>
        <row r="9">
          <cell r="X9" t="str">
            <v>Temas del Plan Estadístico Nacional vinculados, con información y en circulación en el Plan Estadístico Municipal</v>
          </cell>
          <cell r="AD9" t="str">
            <v>Implementar 20 temas de plan estadístico municipal vinculado con información en circulación dentro del plan estadístico municipal</v>
          </cell>
          <cell r="AF9" t="str">
            <v>Secretaría de Planeación</v>
          </cell>
        </row>
        <row r="10">
          <cell r="X10" t="str">
            <v>Población efectivamente Sisbenizada</v>
          </cell>
          <cell r="AD10" t="str">
            <v>Aumentar a 110000 personas sisbenizadas en metodología IV a través de estrategias de descentralización</v>
          </cell>
          <cell r="AF10" t="str">
            <v>Secretaría de Planeación</v>
          </cell>
        </row>
        <row r="11">
          <cell r="X11" t="str">
            <v>Sectores rurales del municipio estratificados y con información actualizada</v>
          </cell>
          <cell r="AD11" t="str">
            <v>Estratificar 4 sectores rurales nuevos con actualización de información a la plataforma ArcGIS y SUI</v>
          </cell>
          <cell r="AF11" t="str">
            <v>Secretaría de Planeación</v>
          </cell>
        </row>
        <row r="12">
          <cell r="X12" t="str">
            <v>Zonas con nomenclatura actualizada</v>
          </cell>
          <cell r="AD12" t="str">
            <v>Actualización de la nomenclatura de 1 zona del municipio de Zipaquirá
(Barandillas zona urbana y C.P.R)</v>
          </cell>
          <cell r="AF12" t="str">
            <v>Secretaría de Planeación</v>
          </cell>
        </row>
        <row r="13">
          <cell r="X13" t="str">
            <v>Servicio de información geográfica y cartográfica actualizado y con información de Catastro Multipropósito vinculada.</v>
          </cell>
          <cell r="AD13" t="str">
            <v>Actualizar el Servicio de información geográfica y cartográfica y con información de Catastro Multipropósito vinculada.</v>
          </cell>
          <cell r="AF13" t="str">
            <v>Secretaría de Planeación</v>
          </cell>
        </row>
        <row r="14">
          <cell r="X14" t="str">
            <v>Habilitar el servicio de asuntos interinstitucionales</v>
          </cell>
          <cell r="AD14" t="str">
            <v>Habilitar una (1) estrategia de asuntos interinstitucionales para la movilización de recursos a través de alianzas estratégicas a favor del municipio</v>
          </cell>
          <cell r="AF14" t="str">
            <v>Secretaría de Despacho</v>
          </cell>
        </row>
        <row r="15">
          <cell r="X15" t="str">
            <v>Eventos municipales de promoción y fortalecimiento de Zipaquirá a nivel nacional, regional y/o municipal realizados</v>
          </cell>
          <cell r="AD15" t="str">
            <v>Realizar 16 eventos municipales de promoción y fortalecimiento de Zipaquirá a nivel nacional, regional y/o municipal</v>
          </cell>
          <cell r="AF15" t="str">
            <v>Secretaría de Despacho</v>
          </cell>
        </row>
        <row r="16">
          <cell r="X16" t="str">
            <v>Encuestas de percepción ciudadana referentes a la oferta institucional realizadas</v>
          </cell>
          <cell r="AD16" t="str">
            <v>Realizar 4 encuestas de percepción ciudadana referentes a la oferta institucional.</v>
          </cell>
          <cell r="AF16" t="str">
            <v>Secretaría de Despacho</v>
          </cell>
        </row>
        <row r="17">
          <cell r="X17" t="str">
            <v xml:space="preserve">Plan estratégico de comunicaciones formulado y ejecutado </v>
          </cell>
          <cell r="AD17" t="str">
            <v>Formular y ejecutar un Plan Estratégico de comunicaciones</v>
          </cell>
          <cell r="AF17" t="str">
            <v>Secretaría de Despacho</v>
          </cell>
        </row>
        <row r="18">
          <cell r="X18" t="str">
            <v xml:space="preserve">Capacitaciones jurídicas, legales y administrativas brindadas a las diferentes secretarías del municipio </v>
          </cell>
          <cell r="AD18" t="str">
            <v>Realizar 7 capacitaciones en materia jurídica, legal y administrativa en las diferentes Secretarías del municipio.</v>
          </cell>
          <cell r="AF18" t="str">
            <v>Secretaría Jurídica</v>
          </cell>
        </row>
        <row r="19">
          <cell r="X19" t="str">
            <v>Casos asistidos técnicamente en materia de defensa jurídica, gerencia jurídica pública, métodos alternativos de solución de conflictos y/o prevención del daño antijurídico</v>
          </cell>
          <cell r="AD19" t="str">
            <v>Brindar asesoría y acompañamiento jurídico y administrativo a 190 casos en materia de defensa jurídica, gerencia jurídica pública, métodos alternativos de solución de conflictos y/o prevención del daño antijurídico.</v>
          </cell>
          <cell r="AF19" t="str">
            <v>Secretaría Jurídica</v>
          </cell>
        </row>
        <row r="20">
          <cell r="X20" t="str">
            <v>Manual de contratación actualizado.</v>
          </cell>
          <cell r="AD20" t="str">
            <v>Mantener actualizado el manual de contratación del Municipio conforme a la normativa vigente</v>
          </cell>
          <cell r="AF20" t="str">
            <v>Secretaría Jurídica</v>
          </cell>
        </row>
        <row r="21">
          <cell r="X21" t="str">
            <v xml:space="preserve">Sistema de información de consultas en asuntos y/o conceptos jurídicos implementado. </v>
          </cell>
          <cell r="AD21" t="str">
            <v>Implementar un (1) sistema de información de consultas en asuntos y/o conceptos jurídicos.</v>
          </cell>
          <cell r="AF21" t="str">
            <v>Secretaría Jurídica</v>
          </cell>
        </row>
        <row r="22">
          <cell r="X22" t="str">
            <v xml:space="preserve">Realizar proceso de bajas de bienes </v>
          </cell>
          <cell r="AD22" t="str">
            <v xml:space="preserve">Realizar un (1) proceso de bajas de bienes </v>
          </cell>
          <cell r="AF22" t="str">
            <v>Secretaría General</v>
          </cell>
        </row>
        <row r="23">
          <cell r="X23" t="str">
            <v xml:space="preserve">Realizar el saneamiento de predios a cargo del municipio de Zipaquirá </v>
          </cell>
          <cell r="AD23" t="str">
            <v xml:space="preserve">Realizar el saneamiento de 160 predios a cargo del municipio de Zipaquirá </v>
          </cell>
          <cell r="AF23" t="str">
            <v>Secretaría General</v>
          </cell>
        </row>
        <row r="24">
          <cell r="X24" t="str">
            <v>Rediseño institucional a la planta de empleos para poder dar cumplimiento al Plan de Desarrollo Municipal</v>
          </cell>
          <cell r="AD24" t="str">
            <v>Realizar un (1) rediseño institucional a la planta de empleos de la Alcaldía Municipal de Zipaquirá</v>
          </cell>
          <cell r="AF24" t="str">
            <v>Secretaría General</v>
          </cell>
        </row>
        <row r="25">
          <cell r="X25" t="str">
            <v>Sistemas de Gestión Documental diseñada con manejo de archivo con TRD aprobadas.</v>
          </cell>
          <cell r="AD25" t="str">
            <v>Diseñar un (1) Sistema de Gestión Documental y manejo de archivo con TRD aprobados.</v>
          </cell>
          <cell r="AF25" t="str">
            <v>Secretaría General</v>
          </cell>
        </row>
        <row r="26">
          <cell r="X26" t="str">
            <v>Jornadas de atención al ciudadano descentralizadas</v>
          </cell>
          <cell r="AD26" t="str">
            <v xml:space="preserve">Realizar 48 Jornadas de atención al ciudadano descentralizadas en zonas rurales y urbanas, llevando toda la oferta institucional </v>
          </cell>
          <cell r="AF26" t="str">
            <v>Secretaría General</v>
          </cell>
        </row>
        <row r="27">
          <cell r="X27" t="str">
            <v>Estrategias para  fortalecimiento del clima y las condiciones laborales de la administración municipal creadas e implementadas</v>
          </cell>
          <cell r="AD27" t="str">
            <v>Crear cuatro (4) estrategias para el fortalecimiento del clima laboral de la administración municipal (Salidas de bienestar, adecuación de espacios, incentivos y capacitaciones)</v>
          </cell>
          <cell r="AF27" t="str">
            <v>Secretaría General</v>
          </cell>
        </row>
        <row r="28">
          <cell r="X28" t="str">
            <v>Edificios y equipamientos administrativos mantenidos</v>
          </cell>
          <cell r="AD28" t="str">
            <v>Realizar mantenimiento a los 6 edificios y equipamientos administrativos</v>
          </cell>
          <cell r="AF28" t="str">
            <v>Secretaría General</v>
          </cell>
        </row>
        <row r="29">
          <cell r="X29" t="str">
            <v>Sistema de Gestión de Calidad actualizado y certificado.</v>
          </cell>
          <cell r="AD29" t="str">
            <v xml:space="preserve">Actualizar el sistema de Gestión de Calidad del Municipio y mantenerlo certificado </v>
          </cell>
          <cell r="AF29" t="str">
            <v>Secretaría General</v>
          </cell>
        </row>
        <row r="30">
          <cell r="X30" t="str">
            <v>Obligaciones pensionales pagadas</v>
          </cell>
          <cell r="AD30" t="str">
            <v>Mantener el pago de todas las obligaciones de Pasivo Pensional de la entidad</v>
          </cell>
          <cell r="AF30" t="str">
            <v>Secretaría General</v>
          </cell>
        </row>
        <row r="31">
          <cell r="X31" t="str">
            <v>Mantener las Zonas wifi rurales y urbanas en funcionamiento</v>
          </cell>
          <cell r="AD31" t="str">
            <v xml:space="preserve">  Mantener en funcionamiento  40 zonas de wifi rurales y urbanas del Municipio de Zipaquirá</v>
          </cell>
          <cell r="AF31" t="str">
            <v>Secretaría General</v>
          </cell>
        </row>
        <row r="32">
          <cell r="X32" t="str">
            <v>Nuevas zonas de wifi en el municipio de Zipaquirá instaladas</v>
          </cell>
          <cell r="AD32" t="str">
            <v>Instalar 7 nuevas zonas wifi en el municipio de Zipaquirá</v>
          </cell>
          <cell r="AF32" t="str">
            <v>Secretaría General</v>
          </cell>
        </row>
        <row r="33">
          <cell r="X33" t="str">
            <v>Puntos de Zipaquirá digital mantenidos y en funcionamiento</v>
          </cell>
          <cell r="AD33" t="str">
            <v xml:space="preserve">Mantener en funcionamiento los 7 Puntos Zipaquirá Digital existentes en el Municipio de Zipaquirá </v>
          </cell>
          <cell r="AF33" t="str">
            <v>Secretaría General</v>
          </cell>
        </row>
        <row r="34">
          <cell r="X34" t="str">
            <v>Nuevos Puntos de Zipaquirá digital habilitados</v>
          </cell>
          <cell r="AD34" t="str">
            <v>Habilitar 3 nuevos puntos Zipaquirá Digital</v>
          </cell>
          <cell r="AF34" t="str">
            <v>Secretaría General</v>
          </cell>
        </row>
        <row r="35">
          <cell r="X35" t="str">
            <v xml:space="preserve">Personas de la comunidad capacitadas en uso básico de Tecnologías de la Información y las Comunicaciones TIC, en los Puntos Zipaquirá Digital. </v>
          </cell>
          <cell r="AD35" t="str">
            <v xml:space="preserve">Capacitar 1000 personas de la comunidad en el uso básico de Tecnologías de la Información y las Comunicaciones, en los Puntos Zipaquirá Digital. </v>
          </cell>
          <cell r="AF35" t="str">
            <v>Secretaría General</v>
          </cell>
        </row>
        <row r="36">
          <cell r="X36" t="str">
            <v xml:space="preserve">Actividades contenidas en el PETI de la entidad implementadas </v>
          </cell>
          <cell r="AD36" t="str">
            <v>Implementar el 0.5 (50%)  de las actividades contempladas en el PETI</v>
          </cell>
          <cell r="AF36" t="str">
            <v>Secretaría General</v>
          </cell>
        </row>
        <row r="37">
          <cell r="X37" t="str">
            <v xml:space="preserve">Estrategia de integración de los sistemas de información de la entidad a través de la APP "Conexión Zipa" implementada </v>
          </cell>
          <cell r="AD37" t="str">
            <v>Implementar una estrategia de integración de los sistemas de información de la entidad a través de la APP  "Conexión Zipa" de la Alcaldía Municipal de Zipaquirá</v>
          </cell>
          <cell r="AF37" t="str">
            <v>Secretaría General</v>
          </cell>
        </row>
        <row r="38">
          <cell r="X38" t="str">
            <v xml:space="preserve"> Centro Cultural y de Convenciones de Zipaquirá construido y dotado</v>
          </cell>
          <cell r="AD38" t="str">
            <v>Construcción y Dotación del Centro Cultural y de Convenciones de Zipaquirá</v>
          </cell>
          <cell r="AF38" t="str">
            <v>IMCRDZ</v>
          </cell>
        </row>
        <row r="39">
          <cell r="X39" t="str">
            <v>Teatro Roberto Mac-Douall adecuado</v>
          </cell>
          <cell r="AD39" t="str">
            <v>Adecuación del Teatro Roberto Mac-Douall</v>
          </cell>
          <cell r="AF39" t="str">
            <v>IMCRDZ</v>
          </cell>
        </row>
        <row r="40">
          <cell r="X40" t="str">
            <v>Población beneficiada anualmente con los Procesos Públicos de Formación Artística (centralizados)</v>
          </cell>
          <cell r="AD40" t="str">
            <v>Beneficiar a 3000 personas con los Procesos Públicos de Formación Artística (Oferta Centralizada - EFACZ)</v>
          </cell>
          <cell r="AF40" t="str">
            <v>IMCRDZ</v>
          </cell>
        </row>
        <row r="41">
          <cell r="X41" t="str">
            <v>Población beneficiada anualmente con los Procesos Públicos de Formación Artística (descentralizados)</v>
          </cell>
          <cell r="AD41" t="str">
            <v>Beneficiar a 13000 personas con los Procesos Públicos de Formación Artística (Oferta Descentralizada)</v>
          </cell>
          <cell r="AF41" t="str">
            <v>IMCRDZ</v>
          </cell>
        </row>
        <row r="42">
          <cell r="X42" t="str">
            <v>Modelos pedagógicos, contenidos programáticos, componentes metodológicos y estructura organizativa creada e implementada en los Procesos Públicos de Formación Artística (EFACZ)</v>
          </cell>
          <cell r="AD42" t="str">
            <v>Crear e implementar un (1) modelo pedagógico, contenidos programáticos, componentes metodológicos y estructura organizativa de los Procesos Públicos de Formación Artística (EFACZ)</v>
          </cell>
          <cell r="AF42" t="str">
            <v>IMCRDZ</v>
          </cell>
        </row>
        <row r="43">
          <cell r="X43" t="str">
            <v>Dotaciones realizadas a los Procesos Públicos de Formación Artística</v>
          </cell>
          <cell r="AD43" t="str">
            <v>Realizar 3 dotaciones a los Procesos Públicos de Formación Artística</v>
          </cell>
          <cell r="AF43" t="str">
            <v>IMCRDZ</v>
          </cell>
        </row>
        <row r="44">
          <cell r="X44" t="str">
            <v>Programas de Formación Artística (EFACZ) ofertados</v>
          </cell>
          <cell r="AD44" t="str">
            <v>Aumentar a 78 lo Programas de Formación Artística (EFACZ) ofertados en total</v>
          </cell>
          <cell r="AF44" t="str">
            <v>IMCRDZ</v>
          </cell>
        </row>
        <row r="45">
          <cell r="X45" t="str">
            <v>Salidas a eventos artísticos y culturales de carácter regional, departamental, nacional y/o internacional realizados, en dónde participan los beneficiarios de los Procesos Públicos de Formación Artística (EFACZ)</v>
          </cell>
          <cell r="AD45" t="str">
            <v xml:space="preserve">Realizar 80 salidas a eventos artísticos y culturales de carácter regional, departamental, nacional y/o internacional realizados, en dónde participan los beneficiarios de los Procesos Públicos de Formación Artística (EFACZ) </v>
          </cell>
          <cell r="AF45" t="str">
            <v>IMCRDZ</v>
          </cell>
        </row>
        <row r="46">
          <cell r="X46" t="str">
            <v>Mantener ofertado y en funcionamiento el programa de educación para el desarrollo humano y el trabajo denominado "Danza Integral"</v>
          </cell>
          <cell r="AD46" t="str">
            <v>Ofertar y poner en funcionamiento un (1) programa de educación para el desarrollo humano y el trabajo denominado Danza Integral.</v>
          </cell>
          <cell r="AF46" t="str">
            <v>IMCRDZ</v>
          </cell>
        </row>
        <row r="47">
          <cell r="X47" t="str">
            <v>Productos artísticos resultados de los Procesos Públicos de Formación Artística (EFACZ) con preproducción, producción y publicación.</v>
          </cell>
          <cell r="AD47" t="str">
            <v>Realización de pre producción, producción y publicación de 8 productos artísticos resultados de los Procesos Públicos de Formación Artística</v>
          </cell>
          <cell r="AF47" t="str">
            <v>IMCRDZ</v>
          </cell>
        </row>
        <row r="48">
          <cell r="X48" t="str">
            <v>Estrategias de formación artística implementadas dirigidas a la Primera Infancia, Personas con Discapacidad, Adulto Mayor, Comunidad LGTBIQ y Víctimas del Conflicto del Municipio de Zipaquirá.</v>
          </cell>
          <cell r="AD48" t="str">
            <v>Implementar 3 estrategias  de formación dirigidas a la Primera Infancia, Personas con Discapacidad, Adulto Mayor, Comunidad LGTBIQ y Víctimas del Conflicto del Municipio de Zipaquirá.</v>
          </cell>
          <cell r="AF48" t="str">
            <v>IMCRDZ</v>
          </cell>
        </row>
        <row r="49">
          <cell r="X49" t="str">
            <v>Asistencia técnica prestada a los espacios de participación sectorial .
(Consejo Municipal de Cultura; Red Municipal de Organizaciones Culturales; Red Municipal de Creadores y Gestores Culturales, Red de Acudientes de los Procesos de Formación Artística; Red de Museos de Zipaquirá)</v>
          </cell>
          <cell r="AD49" t="str">
            <v>Realizar 8 asistencias técnicas dirigidas a los espacios de Participación Sectorial 
(Consejo Municipal de Cultura; Red Municipal de Organizaciones Culturales; Red Municipal de Creadores y Gestores Culturales, Red de Acudientes de los Procesos de Formación Artística; Red de Museos de Zipaquirá)</v>
          </cell>
          <cell r="AF49" t="str">
            <v>IMCRDZ</v>
          </cell>
        </row>
        <row r="50">
          <cell r="X50" t="str">
            <v>Eventos culturales  realizados (Acuerdo No. 05 de 2019, muestras PPFA, apoyos a eventos)</v>
          </cell>
          <cell r="AD50" t="str">
            <v>Realizar 90 eventos culturales (Acuerdo No. 05 de 2019, muestras PPFA y apoyos a eventos)</v>
          </cell>
          <cell r="AF50" t="str">
            <v>IMCRDZ</v>
          </cell>
        </row>
        <row r="51">
          <cell r="X51" t="str">
            <v>Infraestructura cultural de naturaleza pública del Municipio de Zipaquirá mantenida (Teatro Bicentenario)</v>
          </cell>
          <cell r="AD51" t="str">
            <v>Realizar 4 mantenimientos  a la Infraestructura Cultural de naturaleza pública del Municipio de Zipaquirá (Teatro Bicentenario)</v>
          </cell>
          <cell r="AF51" t="str">
            <v>IMCRDZ</v>
          </cell>
        </row>
        <row r="52">
          <cell r="X52" t="str">
            <v xml:space="preserve">Creación y realización de convocatorias del programa Espacios Concertados para el fortalecimiento de la infraestructura cultural de naturaleza privada </v>
          </cell>
          <cell r="AD52" t="str">
            <v xml:space="preserve">Realización de 4 convocatorias del programa Espacios Concertados para el fortalecimiento de la oferta cultural  realizada en la infraestructura de naturaleza privada </v>
          </cell>
          <cell r="AF52" t="str">
            <v>IMCRDZ</v>
          </cell>
        </row>
        <row r="53">
          <cell r="X53" t="str">
            <v>Política Pública de Cultura de Zipaquirá formulada</v>
          </cell>
          <cell r="AD53" t="str">
            <v>Formular la Política Pública de Cultura de Zipaquirá</v>
          </cell>
          <cell r="AF53" t="str">
            <v>IMCRDZ</v>
          </cell>
        </row>
        <row r="54">
          <cell r="X54" t="str">
            <v xml:space="preserve">Eventos culturales de la Agenda Zipaquirá Festiva - Experiencia Zipa promocionados y consolidados. </v>
          </cell>
          <cell r="AD54" t="str">
            <v>Promover y consolidar 8 eventos culturales de la agenda Zipaquirá Festiva - Experiencia Zipa, en articulación con el sector cultural independiente</v>
          </cell>
          <cell r="AF54" t="str">
            <v>IMCRDZ</v>
          </cell>
        </row>
        <row r="55">
          <cell r="X55" t="str">
            <v>Alianzas para generar procesos de profesionalización dirigidos a los artistas, creadores y gestores culturales de Zipaquirá realizadas.</v>
          </cell>
          <cell r="AD55" t="str">
            <v>Realizar 3 alianzas para generar procesos de profesionalización dirigidos a los artistas, creadores y gestores culturales de Zipaquirá.</v>
          </cell>
          <cell r="AF55" t="str">
            <v>IMCRDZ</v>
          </cell>
        </row>
        <row r="56">
          <cell r="X56" t="str">
            <v>SIAZ - Sistema de información cultural implementada como una plataforma web que integre el sector, permitiendo la divulgación de los contenidos artísticos y la interacción entre el sector y la comunidad en general (consulta)(Cultura Zipaquirá)</v>
          </cell>
          <cell r="AD56" t="str">
            <v>Implementar el SIAZ como un sistema de información  cultural y una plataforma web que integre el sector, permitiendo la divulgación de los contenidos artísticos y la interacción entre el sector y la comunidad en general (consulta)
(Cultura Zipaquirá)</v>
          </cell>
          <cell r="AF56" t="str">
            <v>IMCRDZ</v>
          </cell>
        </row>
        <row r="57">
          <cell r="X57" t="str">
            <v>Convocatorias públicas del Programa Municipal de Estímulos realizadas.</v>
          </cell>
          <cell r="AD57" t="str">
            <v>Realizar 8 convocatorias públicas del Programa Municipal de Estímulos</v>
          </cell>
          <cell r="AF57" t="str">
            <v>IMCRDZ</v>
          </cell>
        </row>
        <row r="58">
          <cell r="X58" t="str">
            <v>Estrategias para el apoyo a Emprendimientos Culturales, industrias Creativas y Culturales implementadas</v>
          </cell>
          <cell r="AD58" t="str">
            <v>Implementar 4 estrategias para el apoyo a Emprendimientos Culturales, industrias Creativas y Culturales</v>
          </cell>
          <cell r="AF58" t="str">
            <v>IMCRDZ</v>
          </cell>
        </row>
        <row r="59">
          <cell r="X59" t="str">
            <v>Procesos de formación dirigidos al sector cultural realizados</v>
          </cell>
          <cell r="AD59" t="str">
            <v>Realizar 8 procesos de formación dirigidos al sector cultural en: redacción, elaboración y presentación de proyectos; gestión cultural, gestión pública de la cultura, fuentes de financiación, formalización, entre otras.</v>
          </cell>
          <cell r="AF59" t="str">
            <v>IMCRDZ</v>
          </cell>
        </row>
        <row r="60">
          <cell r="X60" t="str">
            <v>Creación, dotación y puesta en funcionamiento de Bibliotecas Públicas en Zipaquirá (una en la zona rural y otra en la zona urbana)</v>
          </cell>
          <cell r="AD60" t="str">
            <v>Creación, dotación y puesta en funcionamiento de 2 nuevas Bibliotecas Públicas en Zipaquirá (una en la zona rural y otra en la zona urbana)</v>
          </cell>
          <cell r="AF60" t="str">
            <v>IMCRDZ</v>
          </cell>
        </row>
        <row r="61">
          <cell r="X61" t="str">
            <v xml:space="preserve">Plan Territorial de Lectura, Escritura y Oralidad de Zipaquirá formulado e implementado para fomentar el Servicio Público de Bibliotecas </v>
          </cell>
          <cell r="AD61" t="str">
            <v xml:space="preserve">Formulación e implementación de un (1) Plan Territorial de Lectura, Escritura y Oralidad para fomentar el Servicio Público de Bibliotecas </v>
          </cell>
          <cell r="AF61" t="str">
            <v>IMCRDZ</v>
          </cell>
        </row>
        <row r="62">
          <cell r="X62" t="str">
            <v>Bibliotecas Públicas de Zipaquirá (José María Triana y Eduardo Castillo y su extensión) mantenidas.</v>
          </cell>
          <cell r="AD62" t="str">
            <v>Realizar 2 mantenimientos de las Bibliotecas Públicas de Zipaquirá (José María Triana y Eduardo Castillo y su extensión )</v>
          </cell>
          <cell r="AF62" t="str">
            <v>IMCRDZ</v>
          </cell>
        </row>
        <row r="63">
          <cell r="X63" t="str">
            <v>Red de Bibliotecas Públicas de Zipaquirá dotadas con material bibliográfico, audiovisual, musical y lúdico así como con mobiliario.</v>
          </cell>
          <cell r="AD63" t="str">
            <v>Realizar 3 dotaciones a la Red de Bibliotecas Públicas de Zipaquirá con material bibliográfico, audiovisual, musical y lúdico así como con mobiliario.</v>
          </cell>
          <cell r="AF63" t="str">
            <v>IMCRDZ</v>
          </cell>
        </row>
        <row r="64">
          <cell r="X64" t="str">
            <v>Grupos de Amigos de la Bibliotecas Públicas conformados y en funcionamiento.</v>
          </cell>
          <cell r="AD64" t="str">
            <v>Conformación de 5 Grupos de Amigos de la Biblioteca Pública</v>
          </cell>
          <cell r="AF64" t="str">
            <v>IMCRDZ</v>
          </cell>
        </row>
        <row r="65">
          <cell r="X65" t="str">
            <v xml:space="preserve"> Biblioteca Rural Móvil implementada en las veredas de Zipaquirá  </v>
          </cell>
          <cell r="AD65" t="str">
            <v>Implementación de la Biblioteca Rural Móvil en las veredas de Zipaquirá</v>
          </cell>
          <cell r="AF65" t="str">
            <v>IMCRDZ</v>
          </cell>
        </row>
        <row r="66">
          <cell r="X66" t="str">
            <v>Museo de la bicicleta creado</v>
          </cell>
          <cell r="AD66" t="str">
            <v>Crear el Museo de la Bicicleta</v>
          </cell>
          <cell r="AF66" t="str">
            <v>IMCRDZ</v>
          </cell>
        </row>
        <row r="67">
          <cell r="X67" t="str">
            <v xml:space="preserve"> Inventario de Patrimonio Cultural Material e Inmaterial de Zipaquirá realizado</v>
          </cell>
          <cell r="AD67" t="str">
            <v xml:space="preserve">Realizar 2 Inventarios de Patrimonio Cultural (Material e Inmaterial) de Zipaquirá </v>
          </cell>
          <cell r="AF67" t="str">
            <v>IMCRDZ</v>
          </cell>
        </row>
        <row r="68">
          <cell r="X68" t="str">
            <v>Rutas Patrimoniales diseñadas e implementadas.</v>
          </cell>
          <cell r="AD68" t="str">
            <v>Implementación de 4 Rutas Patrimoniales para la divulgación, conocimiento, reconocimiento y apropiación social del Patrimonio Cultural de Zipaquirá.</v>
          </cell>
          <cell r="AF68" t="str">
            <v>IMCRDZ</v>
          </cell>
        </row>
        <row r="69">
          <cell r="X69" t="str">
            <v xml:space="preserve">Intervenciones y mantenimientos realizados a los Bienes de Interés Cultural del Patrimonio Cultural Material de Zipaquirá </v>
          </cell>
          <cell r="AD69" t="str">
            <v>Realizar  Intervenciones y mantenimientos a 7 Bienes de Interés Cultural del Patrimonio Cultural Material de Zipaquirá (protección, recuperación, conservación o restauración)</v>
          </cell>
          <cell r="AF69" t="str">
            <v>IMCRDZ</v>
          </cell>
        </row>
        <row r="70">
          <cell r="X70" t="str">
            <v>Acompañamiento al Grupo de Vigías del Patrimonio Cultural en Zipaquirá de conformidad con el Decreto No. 129 de 2023</v>
          </cell>
          <cell r="AD70" t="str">
            <v>Realizar acompañamiento a los 3 Grupos de Vigías del Patrimonio Cultural en Zipaquirá de conformidad con el Decreto No. 129 de 2023</v>
          </cell>
          <cell r="AF70" t="str">
            <v>IMCRDZ</v>
          </cell>
        </row>
        <row r="71">
          <cell r="X71" t="str">
            <v xml:space="preserve">Plan Especial de Salvaguardia de la manifestación de Patrimonio Cultural Inmaterial de las Procesiones de Semana Santa en Zipaquirá implementado.  </v>
          </cell>
          <cell r="AD71" t="str">
            <v>Implementación del Plan Especial de Salvaguardia de la manifestación de Patrimonio Cultural Inmaterial de las Procesiones de Semana Santa en Zipaquirá</v>
          </cell>
          <cell r="AF71" t="str">
            <v>IMCRDZ</v>
          </cell>
        </row>
        <row r="72">
          <cell r="X72" t="str">
            <v xml:space="preserve">Casa Gabo como el Museo "Colegio de Gabo", de naturaleza pública en Zipaquirá en el marco del desarrollo de la Ruta Macondo. </v>
          </cell>
          <cell r="AD72" t="str">
            <v>Declarar la Casa Gabo como un (1) Museo "Colegio de Gabo", de naturaleza pública en Zipaquirá en el marco del desarrollo de la Ruta Macondo.(museografía, museología, conservación, curaduría, administración de museos)</v>
          </cell>
          <cell r="AF72" t="str">
            <v>IMCRDZ</v>
          </cell>
        </row>
        <row r="73">
          <cell r="X73" t="str">
            <v xml:space="preserve">Líneas estratégicas de Política Pública del Deporte, Recreación y Actividad Física - DRAF implementada </v>
          </cell>
          <cell r="AD73" t="str">
            <v>Dar cumplimiento a las 4 líneas estratégicas de la política publica de Deporte, Recreación y Actividad Física - DRAF</v>
          </cell>
          <cell r="AF73" t="str">
            <v>IMCRDZ</v>
          </cell>
        </row>
        <row r="74">
          <cell r="X74" t="str">
            <v>Organismos deportivos con asistencia técnica, académica y administrativa brindada.</v>
          </cell>
          <cell r="AD74" t="str">
            <v>Brindar asistencia técnica, académica y administrativa a 80 organismos deportivos.</v>
          </cell>
          <cell r="AF74" t="str">
            <v>IMCRDZ</v>
          </cell>
        </row>
        <row r="75">
          <cell r="X75" t="str">
            <v>Eventos deportivos municipales dirigidos a los organismos deportivos realizados</v>
          </cell>
          <cell r="AD75" t="str">
            <v>Realizar 4 eventos deportivos municipales dirigidos a los organismos deportivos.</v>
          </cell>
          <cell r="AF75" t="str">
            <v>IMCRDZ</v>
          </cell>
        </row>
        <row r="76">
          <cell r="X76" t="str">
            <v>Equipos masculino y femenino de fútbol de salón participando de manera directa  en los eventos departamentales y nacionales</v>
          </cell>
          <cell r="AD76" t="str">
            <v xml:space="preserve">Mantener en funcionamiento 2 equipos de fútbol de salón (masculino y femenino) participando de manera directa en los eventos departamentales y nacionales </v>
          </cell>
          <cell r="AF76" t="str">
            <v>IMCRDZ</v>
          </cell>
        </row>
        <row r="77">
          <cell r="X77" t="str">
            <v>Niños impactados con la estrategia "Iniciación al deporte" tanto rurales como urbanas. (grados 3, 4 y 5)</v>
          </cell>
          <cell r="AD77" t="str">
            <v>Impactar a 6000 niños con la estrategia "Iniciación al deporte" en Instituciones Educativas Públicas tanto rurales como urbanas.  (grados 3, 4 y 5)</v>
          </cell>
          <cell r="AF77" t="str">
            <v>IMCRDZ</v>
          </cell>
        </row>
        <row r="78">
          <cell r="X78" t="str">
            <v>Nuevas escuelas de formación deportiva implementadas</v>
          </cell>
          <cell r="AD78" t="str">
            <v>Crear 4 nuevas escuelas de formación deportiva.</v>
          </cell>
          <cell r="AF78" t="str">
            <v>IMCRDZ</v>
          </cell>
        </row>
        <row r="79">
          <cell r="X79" t="str">
            <v>Eventos deportivos de carácter municipal, departamental, nacional y/o internacional realizados</v>
          </cell>
          <cell r="AD79" t="str">
            <v>Realizar 140 eventos deportivos de carácter municipal, departamental, nacional y/o internacional</v>
          </cell>
          <cell r="AF79" t="str">
            <v>IMCRDZ</v>
          </cell>
        </row>
        <row r="80">
          <cell r="X80" t="str">
            <v>Estrategias de acompañamiento psico-social para los usuarios de las Escuelas de Formación Deportiva y para el barrismo en Zipaquirá implementadas</v>
          </cell>
          <cell r="AD80" t="str">
            <v>Implementar 4 estrategias de acompañamiento psico-social para los usuarios de las Escuelas de Formación Deportiva y para el barrismo en Zipaquirá (Decreto 651 de 2022)</v>
          </cell>
          <cell r="AF80" t="str">
            <v>IMCRDZ</v>
          </cell>
        </row>
        <row r="81">
          <cell r="X81" t="str">
            <v>Personas con discapacidad beneficiadas del programa de formación deportiva</v>
          </cell>
          <cell r="AD81" t="str">
            <v>Beneficiar a 45 personas con discapacidad en el programa de formación deportiva</v>
          </cell>
          <cell r="AF81" t="str">
            <v>IMCRDZ</v>
          </cell>
        </row>
        <row r="82">
          <cell r="X82" t="str">
            <v>Estadio Municipal "Héctor el Zipa González" dotado y adecuado</v>
          </cell>
          <cell r="AD82" t="str">
            <v>Dotación y adecuación del estadio municipal  "Héctor el Zipa González"</v>
          </cell>
          <cell r="AF82" t="str">
            <v>IMCRDZ</v>
          </cell>
        </row>
        <row r="83">
          <cell r="X83" t="str">
            <v>Pista de ciclo montañismo construida y adecuada</v>
          </cell>
          <cell r="AD83" t="str">
            <v>Construir y adecuar una (1) pista de ciclo montañismo</v>
          </cell>
          <cell r="AF83" t="str">
            <v>IMCRDZ</v>
          </cell>
        </row>
        <row r="84">
          <cell r="X84" t="str">
            <v>Infraestructura deportiva mantenida</v>
          </cell>
          <cell r="AD84" t="str">
            <v>Realizar Mantenimiento de 46 infraestructuras deportivas, de la siguiente manera: 6 escenarios administrados por el IMCRDZ (CIC Barandillas, CIC Prados del Mirador, Coliseo Arena de Sal, Unidad Deportiva de San Carlos, Complejo Deportivo Julio Caro, Estadio Municipal) y 40 escenarios deportivos del municipio de Zipaquirá</v>
          </cell>
          <cell r="AF84" t="str">
            <v>IMCRDZ</v>
          </cell>
        </row>
        <row r="85">
          <cell r="X85" t="str">
            <v>Deportistas beneficiados con estímulos financieros por logros obtenidos en competencias de ciclo oficial y ciclo olímpico.</v>
          </cell>
          <cell r="AD85" t="str">
            <v>Beneficiar a 60 deportistas a través de los estímulos financieros por logros obtenidos en competencias de ciclo oficial y ciclo olímpico</v>
          </cell>
          <cell r="AF85" t="str">
            <v>IMCRDZ</v>
          </cell>
        </row>
        <row r="86">
          <cell r="X86" t="str">
            <v>Deportistas atendidos por el grupo interdisciplinario mediante capacitaciones y atenciones directas.</v>
          </cell>
          <cell r="AD86" t="str">
            <v>Atender a 5000 deportistas por el grupo interdisciplinario mediante capacitaciones y atenciones directas.</v>
          </cell>
          <cell r="AF86" t="str">
            <v>IMCRDZ</v>
          </cell>
        </row>
        <row r="87">
          <cell r="X87" t="str">
            <v xml:space="preserve">Pista de patinaje construida </v>
          </cell>
          <cell r="AD87" t="str">
            <v>Construir una (1) pista de patinaje</v>
          </cell>
          <cell r="AF87" t="str">
            <v>IMCRDZ</v>
          </cell>
        </row>
        <row r="88">
          <cell r="X88" t="str">
            <v>Deportistas con proyección deportiva identificados y acompañados  (selección de talentos, reserva deportiva y alto rendimiento)</v>
          </cell>
          <cell r="AD88" t="str">
            <v>Identificar y acompañar a 250 deportistas con proyección deportiva  (selección de talentos, reserva deportiva y alto rendimiento)</v>
          </cell>
          <cell r="AF88" t="str">
            <v>IMCRDZ</v>
          </cell>
        </row>
        <row r="89">
          <cell r="X89" t="str">
            <v>Eventos para fortalecer el deporte escolar en Zipaquirá</v>
          </cell>
          <cell r="AD89" t="str">
            <v>Realizar 3 eventos que fortalecen el deporte escolar a través de rondas infantiles, juegos prescolares y juegos Supérate Intercolegiados.</v>
          </cell>
          <cell r="AF89" t="str">
            <v>IMCRDZ</v>
          </cell>
        </row>
        <row r="90">
          <cell r="X90" t="str">
            <v>Cubiertas de Polideportivos construidas</v>
          </cell>
          <cell r="AD90" t="str">
            <v>Construir 6 cubiertas de los polideportivos</v>
          </cell>
          <cell r="AF90" t="str">
            <v>IMCRDZ</v>
          </cell>
        </row>
        <row r="91">
          <cell r="X91" t="str">
            <v>Dotación del Coliseo Arena de Sal realizada</v>
          </cell>
          <cell r="AD91" t="str">
            <v>Realizar dotación del Coliseo Areno de la sal.</v>
          </cell>
          <cell r="AF91" t="str">
            <v>IMCRDZ</v>
          </cell>
        </row>
        <row r="92">
          <cell r="X92" t="str">
            <v>Población impactada a través del programa "Exploración motora" en instituciones educativas y jardines sociales, primero y segundo</v>
          </cell>
          <cell r="AD92" t="str">
            <v xml:space="preserve">Impactar a 2000 niños y niñas a través de un programa "Exploración motora" en  instituciones educativas (jardines sociales,  primero y segundo) </v>
          </cell>
          <cell r="AF92" t="str">
            <v>IMCRDZ</v>
          </cell>
        </row>
        <row r="93">
          <cell r="X93" t="str">
            <v xml:space="preserve">Personas con discapacidad con procesos de actividad física, recreación y eventos para el aprovechamiento del tiempo libre beneficiadas. </v>
          </cell>
          <cell r="AD93" t="str">
            <v>Beneficiar a 300 personas con discapacidad con procesos de actividad física, recreación y eventos para el aprovechamiento del tiempo libre.</v>
          </cell>
          <cell r="AF93" t="str">
            <v>IMCRDZ</v>
          </cell>
        </row>
        <row r="94">
          <cell r="X94" t="str">
            <v>Juegos Comunales y Olimpiadas Veredales realizados</v>
          </cell>
          <cell r="AD94" t="str">
            <v>Realizar 4 juegos comunales y 4 Olimpiadas Veredales en la ciudad de Zipaquirá</v>
          </cell>
          <cell r="AF94" t="str">
            <v>IMCRDZ</v>
          </cell>
        </row>
        <row r="95">
          <cell r="X95" t="str">
            <v>Población beneficiada a través de la estrategia "Zipa FIT"</v>
          </cell>
          <cell r="AD95" t="str">
            <v>Beneficiar a 1500 personas a través de la estrategia "Zipa FIT"</v>
          </cell>
          <cell r="AF95" t="str">
            <v>IMCRDZ</v>
          </cell>
        </row>
        <row r="96">
          <cell r="X96" t="str">
            <v>Población beneficiada en la Ciclo Vía Dominical</v>
          </cell>
          <cell r="AD96" t="str">
            <v>Beneficiar a 4500 personas en Ciclo Vía Dominical mediante la innovación en las estrategias y actividades recreativas, deportivas, culturales, sociales, ambientales y familiares</v>
          </cell>
          <cell r="AF96" t="str">
            <v>IMCRDZ</v>
          </cell>
        </row>
        <row r="97">
          <cell r="X97" t="str">
            <v>Personas mayores beneficiadas con la promoción de la salud física, mental e interacción social.</v>
          </cell>
          <cell r="AD97" t="str">
            <v>Beneficiar a 2000 personas mayores con la promoción de la salud física, mental e interacción social.</v>
          </cell>
          <cell r="AF97" t="str">
            <v>IMCRDZ</v>
          </cell>
        </row>
        <row r="98">
          <cell r="X98" t="str">
            <v xml:space="preserve">"Copa Recreativa Zipaquirá Cree" creada e implementar </v>
          </cell>
          <cell r="AD98" t="str">
            <v xml:space="preserve">Realizar 4 eventos de "Copa Recreativa Zipaquirá Cree" en el marco del deporte social comunitario. </v>
          </cell>
          <cell r="AF98" t="str">
            <v>IMCRDZ</v>
          </cell>
        </row>
        <row r="99">
          <cell r="X99" t="str">
            <v>Escuela de Campamentos Juveniles "Desafío Juvenil" creada.</v>
          </cell>
          <cell r="AD99" t="str">
            <v xml:space="preserve">Crear la escuela de Campamentos Juveniles </v>
          </cell>
          <cell r="AF99" t="str">
            <v>IMCRDZ</v>
          </cell>
        </row>
        <row r="100">
          <cell r="X100" t="str">
            <v xml:space="preserve">Dotar y modernizar del gimnasio </v>
          </cell>
          <cell r="AD100" t="str">
            <v>Dotación y modernización del gimnasio municipal  de la unidad deportiva de San Carlos</v>
          </cell>
          <cell r="AF100" t="str">
            <v>IMCRDZ</v>
          </cell>
        </row>
        <row r="101">
          <cell r="X101" t="str">
            <v>Rediseño institucional  del Instituto Municipal de Cultura, Recreación y Deporte de Zipaquirá - IMCRDZ realizada</v>
          </cell>
          <cell r="AD101" t="str">
            <v>Realizar un rediseño institucional del Instituto Municipal de Cultura, Recreación y Deporte de Zipaquirá - IMCRDZ</v>
          </cell>
          <cell r="AF101" t="str">
            <v>IMCRDZ</v>
          </cell>
        </row>
        <row r="102">
          <cell r="X102" t="str">
            <v>Actualizar las TRD del IMCRDZ</v>
          </cell>
          <cell r="AD102" t="str">
            <v xml:space="preserve">Realizar una actualización  de las Tablas de Retención Documental </v>
          </cell>
          <cell r="AF102" t="str">
            <v>IMCRDZ</v>
          </cell>
        </row>
        <row r="103">
          <cell r="X103" t="str">
            <v>Resolución 3316 del 2019 implementada para garantizar la seguridad en los escenarios deportivos administrados por el IMCRDZ.</v>
          </cell>
          <cell r="AD103" t="str">
            <v>Implementar la Resolución 3316 del 2019, para garantizar la seguridad en los escenarios deportivos administrados por el IMCRDZ.</v>
          </cell>
          <cell r="AF103" t="str">
            <v>IMCRDZ</v>
          </cell>
        </row>
        <row r="104">
          <cell r="X104" t="str">
            <v>Dotación de elementos tecnológicos y mobiliario para las nuevas oficinas administrativas</v>
          </cell>
          <cell r="AD104" t="str">
            <v>Dotación de elementos tecnológicos y mobiliario para las nuevas oficinas administrativas</v>
          </cell>
          <cell r="AF104" t="str">
            <v>IMCRDZ</v>
          </cell>
        </row>
        <row r="105">
          <cell r="X105" t="str">
            <v>Estrategia de comunicaciones creada para el fomento de las prácticas deportivas y de actividad física en el municipio</v>
          </cell>
          <cell r="AD105" t="str">
            <v>Crear una Estrategia de comunicaciones para el fomento de las prácticas deportivas y de actividad física en el municipio</v>
          </cell>
          <cell r="AF105" t="str">
            <v>IMCRDZ</v>
          </cell>
        </row>
        <row r="106">
          <cell r="X106" t="str">
            <v>Espacios de interlocución entre la administración municipal,  los niños, niñas, adolescentes y jóvenes para la garantía de derechos a través de la Rendición Pública de Cuentas</v>
          </cell>
          <cell r="AD106" t="str">
            <v>Realizar 4 espacios de interlocución para rendición de cuentas de Niños, niñas, adolescentes y jóvenes</v>
          </cell>
          <cell r="AF106" t="str">
            <v>Secretaría de Familia y Desarrollo Social</v>
          </cell>
        </row>
        <row r="107">
          <cell r="X107" t="str">
            <v>Semilleros de participación activa de niños, niñas y adolescentes para la garantía de los derechos y prevención de todo tipo de violencias implementados</v>
          </cell>
          <cell r="AD107" t="str">
            <v>Aumentar a 30 los semilleros de participación de niños, niñas y adolescentes en entornos comunitarios y escolares.</v>
          </cell>
          <cell r="AF107" t="str">
            <v>Secretaría de Familia y Desarrollo Social</v>
          </cell>
        </row>
        <row r="108">
          <cell r="X108" t="str">
            <v xml:space="preserve">Niños, niñas y adolescentes que participan en la celebración del mes de la niñez </v>
          </cell>
          <cell r="AD108" t="str">
            <v xml:space="preserve">Beneficiar 8000 niños, niñas y adolescentes que participan de la celebración del mes de la Niñez </v>
          </cell>
          <cell r="AF108" t="str">
            <v>Secretaría de Familia y Desarrollo Social</v>
          </cell>
        </row>
        <row r="109">
          <cell r="X109" t="str">
            <v xml:space="preserve">Jardín infantil social  para el beneficio de la primera infancia, construido y dotado </v>
          </cell>
          <cell r="AD109" t="str">
            <v>Construcción y dotación de un jardín social para la primera infancia para prestación de servicios a la comunidad</v>
          </cell>
          <cell r="AF109" t="str">
            <v>Secretaría de Familia y Desarrollo Social</v>
          </cell>
        </row>
        <row r="110">
          <cell r="X110" t="str">
            <v>Espacios lúdico pedagógicos para niños, niñas y adolescentes de los sectores rurales y urbanos (ludotecas) en funcionamiento y dotados</v>
          </cell>
          <cell r="AD110" t="str">
            <v xml:space="preserve">Mantener 7 espacios pedagógicos para niños, niñas y adolescentes en funcionamiento </v>
          </cell>
          <cell r="AF110" t="str">
            <v>Secretaría de Familia y Desarrollo Social</v>
          </cell>
        </row>
        <row r="111">
          <cell r="X111" t="str">
            <v>Política Pública de Primera Infancia, Infancia y Adolescencia reformulada</v>
          </cell>
          <cell r="AD111" t="str">
            <v>Diagnóstico, formulación e inicio de la implementación de la  Política Pública de primera infancia, Infancia y Adolescencia</v>
          </cell>
          <cell r="AF111" t="str">
            <v>Secretaría de Familia y Desarrollo Social</v>
          </cell>
        </row>
        <row r="112">
          <cell r="X112" t="str">
            <v>CDI y Jardines sociales que prestan atención integral a la primera infancia en operación</v>
          </cell>
          <cell r="AD112" t="str">
            <v>Mantener la operatividad de las 8 sedes de atención a la primera infancia</v>
          </cell>
          <cell r="AF112" t="str">
            <v>Secretaría de Familia y Desarrollo Social</v>
          </cell>
        </row>
        <row r="113">
          <cell r="X113" t="str">
            <v>Beneficiarios de las estrategias para la prevención del trabajo infantil y sus peores formas de explotación. (CIETI)</v>
          </cell>
          <cell r="AD113" t="str">
            <v xml:space="preserve">Aumentar en 3000 los beneficiarios de las estrategias para la prevención, atención del trabajo infantil y promoción de derechos en adolescentes. </v>
          </cell>
          <cell r="AF113" t="str">
            <v>Secretaría de Familia y Desarrollo Social</v>
          </cell>
        </row>
        <row r="114">
          <cell r="X114" t="str">
            <v>Estrategias para el fortalecimiento de redes vinculantes mediante buenas prácticas  (resolución de conflictos, pautas de crianza, etc)</v>
          </cell>
          <cell r="AD114" t="str">
            <v>Mantener la implementación de 2 estrategias pedagógicas de acuerdo con la Ley 2089 de 2021 para la prevención del castigo físico, tratos crueles, humillantes o degradantes contra la niñez y la adolescencia, y según lo estipulado en el Decreto Municipal No. 652-2022, en el marco de la resolución de conflictos, pautas de crianza, etc</v>
          </cell>
          <cell r="AF114" t="str">
            <v>Secretaría de Familia y Desarrollo social</v>
          </cell>
        </row>
        <row r="115">
          <cell r="X115" t="str">
            <v>Jóvenes que participan de la Semana de la Juventud</v>
          </cell>
          <cell r="AD115" t="str">
            <v>Aumentar a 1000 los jóvenes que participan de la Semana de la Juventud</v>
          </cell>
          <cell r="AF115" t="str">
            <v>Secretaría de Familia y Desarrollo Social</v>
          </cell>
        </row>
        <row r="116">
          <cell r="X116" t="str">
            <v>Jóvenes beneficiados en espacios de encuentros culturales, sociales y participativos en la Casa de la Juventud</v>
          </cell>
          <cell r="AD116" t="str">
            <v>Aumentar a 600 jóvenes beneficiados con actividades de educación, emprendimiento y fortalecimiento de procesos comunitarios desarrollados en la Casa de la Juventud</v>
          </cell>
          <cell r="AF116" t="str">
            <v>Secretaría de Familia y Desarrollo social</v>
          </cell>
        </row>
        <row r="117">
          <cell r="X117" t="str">
            <v xml:space="preserve">Observatorio de juventudes implementado </v>
          </cell>
          <cell r="AD117" t="str">
            <v>Implementar el observatorio de juventudes con información estadística en circulación</v>
          </cell>
          <cell r="AF117" t="str">
            <v>Secretaría de Familia y Desarrollo social</v>
          </cell>
        </row>
        <row r="118">
          <cell r="X118" t="str">
            <v>Asistencia técnica y acompañamiento a las diferentes instancias, mecanismos o procesos de participación juvenil (CMJ (Concejo municipal de juventudes) y CCyDJ (Comisión de concertación y decisión juvenil), Plataforma de juventudes)</v>
          </cell>
          <cell r="AD118" t="str">
            <v>Mantener la asistencia técnica, psicosocial, jurídica y de trabajo social a las 3 instancias de participación juvenil 
(CMJ, CCyDJ y plataforma de juventudes)</v>
          </cell>
          <cell r="AF118" t="str">
            <v>Secretaría de Familia y Desarrollo social</v>
          </cell>
        </row>
        <row r="119">
          <cell r="X119" t="str">
            <v>Diagnóstico y formulación de la Política Pública de las Juventudes para iniciar su implementación</v>
          </cell>
          <cell r="AD119" t="str">
            <v>Formulación e inicio de la implementación de la  Política Pública de las Juventudes en el municipio</v>
          </cell>
          <cell r="AF119" t="str">
            <v>Secretaría de Familia y Desarrollo social</v>
          </cell>
        </row>
        <row r="120">
          <cell r="X120" t="str">
            <v xml:space="preserve">Proyectos productivos juveniles formulados, viabilizados e implementados de los sectores rurales y urbanos </v>
          </cell>
          <cell r="AD120" t="str">
            <v>Aumentar a 50 los proyectos juveniles de emprendimiento formulados, viabilizados e implementados en el municipio</v>
          </cell>
          <cell r="AF120" t="str">
            <v>Secretaría de Familia y Desarrollo social</v>
          </cell>
        </row>
        <row r="121">
          <cell r="X121" t="str">
            <v>Semilleros de participación juvenil, para el fortalecimiento de sus habilidades blandas creados, en áreas específicas de acuerdo a sus necesidades.</v>
          </cell>
          <cell r="AD121" t="str">
            <v>Crear 5 semilleros de participación e incidencia juvenil</v>
          </cell>
          <cell r="AF121" t="str">
            <v>Secretaría de Familia y Desarrollo social</v>
          </cell>
        </row>
        <row r="122">
          <cell r="X122" t="str">
            <v>Línea púrpura, para atención y activación de RIA frente a cualquier tipo de violencia contra las mujeres  creada y en funcionamiento</v>
          </cell>
          <cell r="AD122" t="str">
            <v xml:space="preserve">Crear y poner en funcionamiento la Línea Púrpura, para atención y activación de RIA frente a cualquier tipo de violencia contra las mujeres </v>
          </cell>
          <cell r="AF122" t="str">
            <v>Secretaría de Familia y Desarrollo social</v>
          </cell>
        </row>
        <row r="123">
          <cell r="X123" t="str">
            <v>Observatorio de mujer y equidad de género creado y en funcionamiento</v>
          </cell>
          <cell r="AD123" t="str">
            <v>Creación y puesta en funcionamiento del observatorio de mujer y equidad de género</v>
          </cell>
          <cell r="AF123" t="str">
            <v>Secretaría de Familia y Desarrollo social</v>
          </cell>
        </row>
        <row r="124">
          <cell r="X124" t="str">
            <v>Mujeres beneficiadas y con acompañamiento en orientación psicosocial.</v>
          </cell>
          <cell r="AD124" t="str">
            <v xml:space="preserve">Brindar acompañamiento y orientación psicosocial a 1200 mujeres, promoviendo e implementando redes de apoyo comunitario. </v>
          </cell>
          <cell r="AF124" t="str">
            <v>Secretaría de Familia y Desarrollo social</v>
          </cell>
        </row>
        <row r="125">
          <cell r="X125" t="str">
            <v>Mujeres que participan de la oferta que brinda la Casa Social de la Mujer</v>
          </cell>
          <cell r="AD125" t="str">
            <v xml:space="preserve">Beneficiar a 8000 mujeres que participan en la oferta que brinda la Casa Social de la Mujer entorno al fortalecimiento de habilidades productivas, emprendimientos y orientación laboral, así como prevención, atención de violencias contra la mujer y promoción de los derechos humanos. </v>
          </cell>
          <cell r="AF125" t="str">
            <v>Secretaría de Familia y Desarrollo social</v>
          </cell>
        </row>
        <row r="126">
          <cell r="X126" t="str">
            <v>Proyectos productivos de mujeres 
viabilizados pertenecientes al Centro de Emprendimiento e Innovación Social "Casa Social de la Mujer".</v>
          </cell>
          <cell r="AD126" t="str">
            <v>Viabilizar 80 proyectos productivos de mujeres del centro de emprendimiento e innovación de la Casa Social de la Mujer</v>
          </cell>
          <cell r="AF126" t="str">
            <v>Secretaría de Familia y Desarrollo social</v>
          </cell>
        </row>
        <row r="127">
          <cell r="X127" t="str">
            <v>Tienda Rosa implementada como espacio de visibilización de las unidades productivas caracterizadas y formalizadas</v>
          </cell>
          <cell r="AD127" t="str">
            <v>Implementar 1 espacio para la visibilización de unidades productivas caracterizadas y formalizadas (Tienda Rosa)</v>
          </cell>
          <cell r="AF127" t="str">
            <v>Secretaría de Familia y Desarrollo social</v>
          </cell>
        </row>
        <row r="128">
          <cell r="X128" t="str">
            <v>Jornadas de descentralización de los servicios de la Casa Social de la Mujer priorizando en la mujer rural realizadas</v>
          </cell>
          <cell r="AD128" t="str">
            <v>Realizar 16 jornadas de descentralización de los servicios ofertados en la Casa Social de la Mujer en los sectores rurales y urbanos del municipio</v>
          </cell>
          <cell r="AF128" t="str">
            <v>Secretaría de Familia y Desarrollo social</v>
          </cell>
        </row>
        <row r="129">
          <cell r="X129" t="str">
            <v>Adultos Mayores beneficiarios del subsidio del Programa Colombia Mayor</v>
          </cell>
          <cell r="AD129" t="str">
            <v>Mantener a 1758 adultos mayores beneficiados a través del Programa Colombia Mayor</v>
          </cell>
          <cell r="AF129" t="str">
            <v>Secretaría de Familia y Desarrollo social</v>
          </cell>
        </row>
        <row r="130">
          <cell r="X130" t="str">
            <v>Adultos mayores en situación de abandono familiar o vulnerabilidad social o económica atendidos con oferta social (adultos mayores institucionalizados)</v>
          </cell>
          <cell r="AD130" t="str">
            <v>Aumentar a 65 adultos mayores institucionalizados</v>
          </cell>
          <cell r="AF130" t="str">
            <v>Secretaría de Familia y Desarrollo social</v>
          </cell>
        </row>
        <row r="131">
          <cell r="X131" t="str">
            <v>Adultos mayores beneficiados mediante los satélites de atención  en los sectores rurales y urbanos del municipio</v>
          </cell>
          <cell r="AD131" t="str">
            <v>Aumentar a 1200 adultos mayores beneficiados mediante los satélites en los sectores rurales y urbanos del municipio</v>
          </cell>
          <cell r="AF131" t="str">
            <v>Secretaría de Familia y Desarrollo social</v>
          </cell>
        </row>
        <row r="132">
          <cell r="X132" t="str">
            <v xml:space="preserve">Centro Día Santa Ana para el adulto mayor en funcionamiento </v>
          </cell>
          <cell r="AD132" t="str">
            <v xml:space="preserve">Puesta en funcionamiento el Centro día Santa Ana. </v>
          </cell>
          <cell r="AF132" t="str">
            <v>Secretaría de Familia y Desarrollo social</v>
          </cell>
        </row>
        <row r="133">
          <cell r="X133" t="str">
            <v>Adultos mayores beneficiados con entregas de apoyo nutricional
(Raciones calientes y paquetes nutricionales)</v>
          </cell>
          <cell r="AD133" t="str">
            <v>Mantener a 1200 adultos mayores beneficiados con entregas de apoyo nutricional</v>
          </cell>
          <cell r="AF133" t="str">
            <v>Secretaría de Familia y Desarrollo social</v>
          </cell>
        </row>
        <row r="134">
          <cell r="X134" t="str">
            <v xml:space="preserve">Adultos mayores beneficiados con apoyo en atención integral </v>
          </cell>
          <cell r="AD134" t="str">
            <v xml:space="preserve">Beneficiar a 1700 adultos mayores con apoyo en atención integral </v>
          </cell>
          <cell r="AF134" t="str">
            <v>Secretaría de Familia y Desarrollo social</v>
          </cell>
        </row>
        <row r="135">
          <cell r="X135" t="str">
            <v>Política Pública de Vejez y Envejecimiento y RIA actualizada</v>
          </cell>
          <cell r="AD135" t="str">
            <v>Actualizar la Política Pública de Vejez y Envejecimiento y la RIA</v>
          </cell>
          <cell r="AF135" t="str">
            <v>Secretaría de Familia y Desarrollo social</v>
          </cell>
        </row>
        <row r="136">
          <cell r="X136" t="str">
            <v xml:space="preserve">Semilleros de participación </v>
          </cell>
          <cell r="AD136" t="str">
            <v>Creación de Semilleros de Adulto Mayor</v>
          </cell>
          <cell r="AF136" t="str">
            <v>Secretaría de Familia y Desarrollo Social</v>
          </cell>
        </row>
        <row r="137">
          <cell r="X137" t="str">
            <v xml:space="preserve">Personas con Discapacidad atendidas en el Centro Integral de Servicios </v>
          </cell>
          <cell r="AD137" t="str">
            <v>Atender a 900 personas con discapacidad en el centro Integral de Servicios CIS y su descentralización</v>
          </cell>
          <cell r="AF137" t="str">
            <v>Secretaría de Familia y Desarrollo social</v>
          </cell>
        </row>
        <row r="138">
          <cell r="X138" t="str">
            <v xml:space="preserve">PcD con habilidades  para la vida, procesos terapéuticos y de aprendizaje </v>
          </cell>
          <cell r="AD138" t="str">
            <v>Mantener la atención a 158 PcD en procesos terapéuticos habilidades para la vida y aprendizaje</v>
          </cell>
          <cell r="AF138" t="str">
            <v>Secretaría de Familia y Desarrollo social</v>
          </cell>
        </row>
        <row r="139">
          <cell r="X139" t="str">
            <v>Estrategias implementadas para cuidadores de PcD</v>
          </cell>
          <cell r="AD139" t="str">
            <v>Implementar 3 estrategias dirigidas a cuidadores de PcD</v>
          </cell>
          <cell r="AF139" t="str">
            <v>Secretaría de Familia y Desarrollo social</v>
          </cell>
        </row>
        <row r="140">
          <cell r="X140" t="str">
            <v>Política Pública de Personas con Discapacidad reformulada</v>
          </cell>
          <cell r="AD140" t="str">
            <v>Realizar diagnóstico y reformulación de la Política Pública de Discapacidad</v>
          </cell>
          <cell r="AF140" t="str">
            <v>Secretaría de Familia y Desarrollo social</v>
          </cell>
        </row>
        <row r="141">
          <cell r="X141" t="str">
            <v>Personas con discapacidad beneficiados con ayudas técnicas</v>
          </cell>
          <cell r="AD141" t="str">
            <v>Aumentar a 400 la cantidad de personas con discapacidad beneficiadas con ayudas técnicas</v>
          </cell>
          <cell r="AF141" t="str">
            <v>Secretaría de Familia y Desarrollo social</v>
          </cell>
        </row>
        <row r="142">
          <cell r="X142" t="str">
            <v>Atención integral a la población LGBTIQ+</v>
          </cell>
          <cell r="AD142" t="str">
            <v xml:space="preserve">Aumentar a 200 el número de personas de la comunidad LGBTIQ+ que reciben atención integral, formación en habilidades para el trabajo, construcción de redes comunitarias y familiares de cuidado para la prevención de violencias basadas en género y apoyo en iniciativas propias.  </v>
          </cell>
          <cell r="AF142" t="str">
            <v>Secretaría de Familia y Desarrollo social</v>
          </cell>
        </row>
        <row r="143">
          <cell r="X143" t="str">
            <v>Caracterización de la población LGBTIQ+ realizada</v>
          </cell>
          <cell r="AD143" t="str">
            <v>Realizar la caracterización de la población LGBTIQ+ y poner en marcha estrategias en pro de esta comunidad</v>
          </cell>
          <cell r="AF143" t="str">
            <v>Secretaría de Familia y Desarrollo social</v>
          </cell>
        </row>
        <row r="144">
          <cell r="X144" t="str">
            <v>Comisarías de Familia en funcionamiento</v>
          </cell>
          <cell r="AD144" t="str">
            <v xml:space="preserve">Mantener en funcionamiento las 3  Comisarías de Familia </v>
          </cell>
          <cell r="AF144" t="str">
            <v>Secretaría de Familia y Desarrollo social</v>
          </cell>
        </row>
        <row r="145">
          <cell r="X145" t="str">
            <v xml:space="preserve">Sistema de información actualizado </v>
          </cell>
          <cell r="AD145" t="str">
            <v xml:space="preserve">Actualizar e implementar el Sistema de Información de Grupos Poblacionales </v>
          </cell>
          <cell r="AF145" t="str">
            <v>Secretaría de Familia y Desarrollo social</v>
          </cell>
        </row>
        <row r="146">
          <cell r="X146" t="str">
            <v xml:space="preserve">Estrategia de "Manzanas del Cuidado" creada e implementada en función de cuidadores, mujeres, personas con discapacidad y NNA. </v>
          </cell>
          <cell r="AD146" t="str">
            <v>Crear e implementar la estrategia de "Manzanas del Cuidado" en función de cuidadores, mujeres,  personas con discapacidad y NNA</v>
          </cell>
          <cell r="AF146" t="str">
            <v>Secretaría de Familia y Desarrollo social</v>
          </cell>
        </row>
        <row r="147">
          <cell r="X147" t="str">
            <v xml:space="preserve">Población Afiliada </v>
          </cell>
          <cell r="AD147" t="str">
            <v xml:space="preserve">Mantener  el 100% de la poblacion afiliada </v>
          </cell>
          <cell r="AF147" t="str">
            <v>Secretaría de Salud</v>
          </cell>
        </row>
        <row r="148">
          <cell r="X148" t="str">
            <v>Estrategia de participacion social enmarcada en la politica publica nacional con enfoque poblacional, diferencial y etnico</v>
          </cell>
          <cell r="AD148" t="str">
            <v xml:space="preserve">Crear  e implemenar una estrategia de participacion social enmarcada en la politica publica nacional con enfoque poblacional, diferencial y etnico </v>
          </cell>
          <cell r="AF148" t="str">
            <v>Secretaría de Salud</v>
          </cell>
        </row>
        <row r="149">
          <cell r="X149" t="str">
            <v>Estrategias innovadoras para la garantía del derecho a la salud, seguridad alimentaria y nutricional</v>
          </cell>
          <cell r="AD149" t="str">
            <v xml:space="preserve">Crear 3 estrategias para la garantía del derecho a la salud, seguridad alimentaria y nutricional </v>
          </cell>
          <cell r="AF149" t="str">
            <v>Secretaría de Salud</v>
          </cell>
        </row>
        <row r="150">
          <cell r="X150" t="str">
            <v>Implementar las acciones del Plan de Acción de las políticas públicas de Salud Mental y Seguridad Alimentaria y Nutricional - SANZ</v>
          </cell>
          <cell r="AD150" t="str">
            <v>Implementar al 100%  las acciones programadas en el Plan de Acción de las políticas públicas de Salud Mental y Seguridad Alimentaria y Nutricional - SANZ</v>
          </cell>
          <cell r="AF150" t="str">
            <v>Secretaría de Salud</v>
          </cell>
        </row>
        <row r="151">
          <cell r="X151" t="str">
            <v xml:space="preserve"> Rutas Integrales de Atención en Salud -RIAS mantenidas en el municipio</v>
          </cell>
          <cell r="AD151" t="str">
            <v>Mantener al 100% el seguimiento a la implementacion de las RIAS en el municipio</v>
          </cell>
          <cell r="AF151" t="str">
            <v>Secretaría de Salud</v>
          </cell>
        </row>
        <row r="152">
          <cell r="X152" t="str">
            <v>Eventos de interes en salud publica con vigilancia epidemiologica efectiva en el municipio</v>
          </cell>
          <cell r="AD152" t="str">
            <v xml:space="preserve">Aumentar a 100% la vigilancia efectiva de los eventos de interes en salud publica </v>
          </cell>
          <cell r="AF152" t="str">
            <v>Secretaría de Salud</v>
          </cell>
        </row>
        <row r="153">
          <cell r="X153" t="str">
            <v>Garantizar la vigilancia sanitaria a los establecimientos que preparan y comercializan alimentos</v>
          </cell>
          <cell r="AD153" t="str">
            <v>Mantener al 100% la vigilancia sanitaria a los establecimientos que comercializan alimentos.
 (Número de establecimientos vigilados que comercializan alimentos/Total de establecimientos que comercializan alimentos)</v>
          </cell>
          <cell r="AF153" t="str">
            <v>Secretaría de Salud</v>
          </cell>
        </row>
        <row r="154">
          <cell r="X154" t="str">
            <v>Garantizar la vigilancia sanitaria a los establecimientos comerciales del municipio</v>
          </cell>
          <cell r="AD154" t="str">
            <v>Mantener la vigilancia sanitaria al 100% de los establecimientos comerciales (Número de establecimientos comerciales vigilados /Total de establecimientos comerciales)</v>
          </cell>
          <cell r="AF154" t="str">
            <v>Secretaría de Salud</v>
          </cell>
        </row>
        <row r="155">
          <cell r="X155" t="str">
            <v xml:space="preserve">Participacion en salud de grupos etnicos y grupos diferenciales </v>
          </cell>
          <cell r="AD155" t="str">
            <v xml:space="preserve">Participacion en salud del 100% de los grupos etnicos y diferenciales </v>
          </cell>
          <cell r="AF155" t="str">
            <v>Secretaría de Salud</v>
          </cell>
        </row>
        <row r="156">
          <cell r="X156" t="str">
            <v>Estrategias de intervencion en salud para grupos poblacionales y etnicos con enfoque comunitario</v>
          </cell>
          <cell r="AD156" t="str">
            <v>Crear e implementar 3 estrategias de intervención a grupos poblacionales y étnicos con enfoque comunitario</v>
          </cell>
          <cell r="AF156" t="str">
            <v>Secretaría de Salud</v>
          </cell>
        </row>
        <row r="157">
          <cell r="X157" t="str">
            <v>UTIS intervenidas en riesgos laborales del total de UTIS priorizadas</v>
          </cell>
          <cell r="AD157" t="str">
            <v>Intervenir el 100% de UTIS priorizadas en riesgos laborales</v>
          </cell>
          <cell r="AF157" t="str">
            <v>Secretaría de Salud</v>
          </cell>
        </row>
        <row r="158">
          <cell r="X158" t="str">
            <v xml:space="preserve"> Documentos de caracterización y análisis de determinantes sociales para eventos de interes de salud publica</v>
          </cell>
          <cell r="AD158" t="str">
            <v>Crear e implementar tres (3) Documentos de caracterización y análisis de determinantes sociales para eventos de interés de salud pública</v>
          </cell>
          <cell r="AF158" t="str">
            <v>Secretaría de Salud</v>
          </cell>
        </row>
        <row r="159">
          <cell r="X159" t="str">
            <v>Brigadas de salud descentralizadas realizadas en el territorio</v>
          </cell>
          <cell r="AD159" t="str">
            <v>Realizar 200 brigadas de salud descentralizadas en el territorio</v>
          </cell>
          <cell r="AF159" t="str">
            <v>Secretaría de Salud</v>
          </cell>
        </row>
        <row r="160">
          <cell r="X160" t="str">
            <v>Familias y comunidades caracterizadas, georreferenciadas y monitoreadas a través de indicadores del observatorio de salud</v>
          </cell>
          <cell r="AD160" t="str">
            <v>15.000 familias y comunidades caracterizadas, georreferenciadas y monitoreadas a través de indicadores del observatorio de salud</v>
          </cell>
          <cell r="AF160" t="str">
            <v>Secretaría de Salud</v>
          </cell>
        </row>
        <row r="161">
          <cell r="X161" t="str">
            <v>Estrategias de promoción y mantenimiento de hábitos saludables</v>
          </cell>
          <cell r="AD161" t="str">
            <v>Aumentar a 28 las estrategias de promoción y mantenimiento de hábitos saludables</v>
          </cell>
          <cell r="AF161" t="str">
            <v>Secretaría de Salud</v>
          </cell>
        </row>
        <row r="162">
          <cell r="X162" t="str">
            <v>Proyectos de fortalecimiento a la prestación del servicio de salud ejecutados</v>
          </cell>
          <cell r="AD162" t="str">
            <v xml:space="preserve">Ejecutar 2 proyectos de fortalecimiento a la prestación del servicio de salud </v>
          </cell>
          <cell r="AF162" t="str">
            <v>Secretaría de Salud</v>
          </cell>
        </row>
        <row r="163">
          <cell r="X163" t="str">
            <v>Central de Urgencias Unidad Funcional - Hospital Universitario de la Samaritana Sede de Zipaquirá construida y dotada</v>
          </cell>
          <cell r="AD163" t="str">
            <v xml:space="preserve">Construir y dotar la Central de Urgencias Unidad Funcional </v>
          </cell>
          <cell r="AF163" t="str">
            <v>Secretaría de Salud</v>
          </cell>
        </row>
        <row r="164">
          <cell r="X164" t="str">
            <v xml:space="preserve">Estrategia de promoción del conocimiento en emergencias y desastres ambientales asociada al cambio climático </v>
          </cell>
          <cell r="AD164" t="str">
            <v xml:space="preserve">Crear e implementar en un 100% una estrategia de promoción del conocimiento para dar respuesta a emergencias y desastres asociado a cambio climático con enfoque institucional, comunitario y transectorial </v>
          </cell>
          <cell r="AF164" t="str">
            <v>Secretaría de Salud</v>
          </cell>
        </row>
        <row r="165">
          <cell r="X165" t="str">
            <v>Estrategia de respuesta inmediata ante emergencias y pandemias</v>
          </cell>
          <cell r="AD165" t="str">
            <v>Crear e implementar al 100% una estrategia de respuesta integral ante emergencias y pandemias en el marco del Reglamento Sanitario Internacional</v>
          </cell>
          <cell r="AF165" t="str">
            <v>Secretaría de Salud</v>
          </cell>
        </row>
        <row r="166">
          <cell r="X166" t="str">
            <v>Coberturas de vacunación para eventos inmunoprevenibles</v>
          </cell>
          <cell r="AD166" t="str">
            <v>Mantener al 95% las coberturas de vacunacion para evento inmunoprevenibles</v>
          </cell>
          <cell r="AF166" t="str">
            <v>Secretaría de Salud</v>
          </cell>
        </row>
        <row r="167">
          <cell r="X167" t="str">
            <v>Procedimiento para la generación de análisis estadístico creado</v>
          </cell>
          <cell r="AD167" t="str">
            <v>Crear un (1) procedimiento para la generación de análisis estadístico</v>
          </cell>
          <cell r="AF167" t="str">
            <v>Secretaría de Salud</v>
          </cell>
        </row>
        <row r="168">
          <cell r="X168" t="str">
            <v>Espacios de investigación análisis y divulgación implementados</v>
          </cell>
          <cell r="AD168" t="str">
            <v>Implementar 5 los espacios de investigación análisis y divulgación</v>
          </cell>
          <cell r="AF168" t="str">
            <v>Secretaría de Salud</v>
          </cell>
        </row>
        <row r="169">
          <cell r="X169" t="str">
            <v>Establecimientos que mejoran su estatus sanitario a partir de la gestión del conocimiento</v>
          </cell>
          <cell r="AD169" t="str">
            <v>Aumentar al 80% el número de establecimiento que mejoran su estatus sanitario a partir de la gestión del conocimiento</v>
          </cell>
          <cell r="AF169" t="str">
            <v>Secretaría de Salud</v>
          </cell>
        </row>
        <row r="170">
          <cell r="X170" t="str">
            <v>Estrategia de información, educación y comunicación implementada que contribuya a la rendición de cuentas de manera permanente a la gestión territorial integral de salud.</v>
          </cell>
          <cell r="AD170" t="str">
            <v>Implementar una (1) estrategia de información, educación y comunicación que contribuya a la rendición de cuentas de manera permanente a la gestión territorial integral de salud.</v>
          </cell>
          <cell r="AF170" t="str">
            <v>Secretaría de Salud</v>
          </cell>
        </row>
        <row r="171">
          <cell r="X171" t="str">
            <v>Programa de capacitación a los prestadores de salud creado y en funcionamiento para la implementación de RIAS</v>
          </cell>
          <cell r="AD171" t="str">
            <v>Poner en funcionamiento un (1) programa de capacitación a los prestadores para la implementación de RIAS</v>
          </cell>
          <cell r="AF171" t="str">
            <v>Secretaría de Salud</v>
          </cell>
        </row>
        <row r="172">
          <cell r="X172" t="str">
            <v xml:space="preserve">Prestadores de servicios capacitados en metodologías pedagógicas para la atención a grupos poblacionales étnicos y diferenciales </v>
          </cell>
          <cell r="AD172" t="str">
            <v xml:space="preserve">Capacitar al 100% los prestadores de servicios mediante metodologías pedagógicas para la atención a grupos poblacionales étnicos y diferenciales </v>
          </cell>
          <cell r="AF172" t="str">
            <v>Secretaría de Salud</v>
          </cell>
        </row>
        <row r="173">
          <cell r="X173" t="str">
            <v xml:space="preserve">Formulación de la Política Pública de Participación Ciudadana. </v>
          </cell>
          <cell r="AD173" t="str">
            <v>Formular la Política Pública de Participación Ciudadana</v>
          </cell>
          <cell r="AF173" t="str">
            <v>Secretaría de Gobierno</v>
          </cell>
        </row>
        <row r="174">
          <cell r="X174" t="str">
            <v xml:space="preserve">Acciones de dotación, formacion, fortalecimiento, asistencia  tecnica y logistica a las instancias y cuerpos colegiados (JAL).    </v>
          </cell>
          <cell r="AD174" t="str">
            <v>Implementar 32 acciones de dotación, formacion, fortalecimiento, asistencia tecnica - logistica a las instancias y cuerpos colegiados (JAL)</v>
          </cell>
          <cell r="AF174" t="str">
            <v>Secretaría de Gobierno</v>
          </cell>
        </row>
        <row r="175">
          <cell r="X175" t="str">
            <v xml:space="preserve">Cuerpo Colegiado JAL en funcionamiento </v>
          </cell>
          <cell r="AD175" t="str">
            <v xml:space="preserve">Mantener en funcionamiento el Cuerpo Colegiado JAL </v>
          </cell>
          <cell r="AF175" t="str">
            <v>Secretaría de Gobierno</v>
          </cell>
        </row>
        <row r="176">
          <cell r="X176" t="str">
            <v>Política Pública de Acción Comunal formulada</v>
          </cell>
          <cell r="AD176" t="str">
            <v xml:space="preserve">Formulación de  la Política Pública de Acción comunal </v>
          </cell>
          <cell r="AF176" t="str">
            <v>Secretaría de Gobierno</v>
          </cell>
        </row>
        <row r="177">
          <cell r="X177" t="str">
            <v xml:space="preserve"> Juntas de Acción Comunal dotadas con elementos necesarios para el funcionamiento</v>
          </cell>
          <cell r="AD177" t="str">
            <v>Dotar 84 Juntas de Acción Comunal con elementos necesarios para el funcionamiento</v>
          </cell>
          <cell r="AF177" t="str">
            <v>Secretaría de Gobierno</v>
          </cell>
        </row>
        <row r="178">
          <cell r="X178" t="str">
            <v>Salones comunales con mantenimiento preventivo y/o correctivo realizado</v>
          </cell>
          <cell r="AD178" t="str">
            <v xml:space="preserve">Realizar mantenimiento a 14 salones comunales </v>
          </cell>
          <cell r="AF178" t="str">
            <v>Secretaría de Gobierno</v>
          </cell>
        </row>
        <row r="179">
          <cell r="X179" t="str">
            <v xml:space="preserve">Salones polifuncionales comunales construidos en la zona rural del municipio </v>
          </cell>
          <cell r="AD179" t="str">
            <v>Construir 1 salón polifuncional comunal  en la zona rural del municipio</v>
          </cell>
          <cell r="AF179" t="str">
            <v>Secretaría de Gobierno</v>
          </cell>
        </row>
        <row r="180">
          <cell r="X180" t="str">
            <v>Proyecto para la habilitación de un espacio comunal en la zona urbana de Zipaquirá estructurado y gestionado</v>
          </cell>
          <cell r="AD180" t="str">
            <v>Estructurar y gestionar (1) proyecto para la habilitación de un espacio comunal en la zona urbana de Zipaquirá</v>
          </cell>
          <cell r="AF180" t="str">
            <v>Secretaría de Gobierno</v>
          </cell>
        </row>
        <row r="181">
          <cell r="X181" t="str">
            <v>Plan de acción de Libertad Religiosa, de Cultos y Conciencia realizado</v>
          </cell>
          <cell r="AD181" t="str">
            <v xml:space="preserve">Realizar diagnóstico y un (1) documento denominado Plan de Acción de Libertad Religiosa, de Cultos y Conciencia. </v>
          </cell>
          <cell r="AF181" t="str">
            <v>Secretaría de Gobierno</v>
          </cell>
        </row>
        <row r="182">
          <cell r="X182" t="str">
            <v>Proyectos de impacto presentado por las instancias de parcipación a través de presupuestos participactivos apoyados</v>
          </cell>
          <cell r="AD182" t="str">
            <v>Apoyar 4 proyectos de impacto presentado por las instancias de partcipación a través de presupuestos participactivos</v>
          </cell>
          <cell r="AF182" t="str">
            <v>Secretaría de Gobierno</v>
          </cell>
        </row>
        <row r="183">
          <cell r="X183" t="str">
            <v>Ruta Integral de Atención para el restablecimiento de los derechos de los Niños, Niñas, Adolescentes y Jóvenes dentro del Sistema de Responsabilidad Penal para Adolescentes (SRPA) implementada.</v>
          </cell>
          <cell r="AD183" t="str">
            <v>Crear e implementar 1 Ruta de Atención Integral para el restablecimiento de los derechos de los Niños, Niñas, Adolescentes y Jóvenes dentro del Sistema de Responsabilidad Penal para Adolescentes (SRPA).</v>
          </cell>
          <cell r="AF183" t="str">
            <v>Secretaría de Gobierno</v>
          </cell>
        </row>
        <row r="184">
          <cell r="X184" t="str">
            <v>Jornadas de participación y representación de las Víctimas del Conflicto Armado con apoyo técnico, financiero y logístico.</v>
          </cell>
          <cell r="AD184" t="str">
            <v>Realizar apoyo técnico, financiero y logístico a 108 jornadas de participación y representación de las VCA establecidas en la Ley 1448</v>
          </cell>
          <cell r="AF184" t="str">
            <v>Secretaría de Gobierno</v>
          </cell>
        </row>
        <row r="185">
          <cell r="X185" t="str">
            <v>Proyectos de incidencia social e incentivos a organizaciones VCA convocados y apoyados</v>
          </cell>
          <cell r="AD185" t="str">
            <v xml:space="preserve">Realizar la convocatoria y brindar apoyo técnico a 6 proyectos de incidencia social e incentivos a organizaciones VCA </v>
          </cell>
          <cell r="AF185" t="str">
            <v>Secretaría de Gobierno</v>
          </cell>
        </row>
        <row r="186">
          <cell r="X186" t="str">
            <v>Ruta de ayuda humanitaria inmediata a todas las familias Víctimas de Conflicto Armado solicitantes en funcionamiento</v>
          </cell>
          <cell r="AD186" t="str">
            <v>Mantener en funcionamiento la ruta de ayuda humanitaria inmediata a todas las familias Víctimas de Conflicto Armado solicitantes.</v>
          </cell>
          <cell r="AF186" t="str">
            <v>Secretaría de Gobierno</v>
          </cell>
        </row>
        <row r="187">
          <cell r="X187" t="str">
            <v>Ruta de atención integral para población reintegrada, firmantes de paz y población migrante creada y en funcionamiento</v>
          </cell>
          <cell r="AD187" t="str">
            <v xml:space="preserve">Crear y poner en funcionamiento 2 Rutas de atención integral para población vulnerable </v>
          </cell>
          <cell r="AF187" t="str">
            <v>Secretaría de Gobierno</v>
          </cell>
        </row>
        <row r="188">
          <cell r="X188" t="str">
            <v xml:space="preserve">Estrategia de Caracterización y orientación de las familias Víctimas de Conflicto Armado realizadas e implementar </v>
          </cell>
          <cell r="AD188" t="str">
            <v>Realizar e implementar 1 estrategia de caracterización y orientación a las familias Víctimas de Conflicto Armado</v>
          </cell>
          <cell r="AF188" t="str">
            <v>Secretaría de Gobierno</v>
          </cell>
        </row>
        <row r="189">
          <cell r="X189" t="str">
            <v>Estrategia de fortalecimiento técnico y visibilización de los  jueces de paz</v>
          </cell>
          <cell r="AD189" t="str">
            <v>Implementar una (1) estrategia de fortalecimiento técnico y visibilización de los  jueces de paz</v>
          </cell>
          <cell r="AF189" t="str">
            <v>Secretaría de Gobierno</v>
          </cell>
        </row>
        <row r="190">
          <cell r="X190" t="str">
            <v>Habilitar un espacio físico para la atención de habitante de/en calle</v>
          </cell>
          <cell r="AD190" t="str">
            <v xml:space="preserve">Habilitar un (1) espacio físico para la atención  integral de habitantes de/en calle que propenda por su resignificación, dignificación y abandono de la habitabilidad de calle. </v>
          </cell>
          <cell r="AF190" t="str">
            <v>Secretaría de Gobierno</v>
          </cell>
        </row>
        <row r="191">
          <cell r="X191" t="str">
            <v xml:space="preserve">Jornadas de oferta institucional a la población habitante de/en calle realizadas </v>
          </cell>
          <cell r="AD191" t="str">
            <v>Realizar 16 jornadas de oferta institucional a habitante de/en calle.</v>
          </cell>
          <cell r="AF191" t="str">
            <v>Secretaría de Gobierno</v>
          </cell>
        </row>
        <row r="192">
          <cell r="X192" t="str">
            <v>Custodia, manutención y asistencia, para hombres y mujeres que se encuentran privados de la libertad en calidad de sindicados en los Centros Penitenciarios y Carcelarios (INPEC) mantenida</v>
          </cell>
          <cell r="AD192" t="str">
            <v xml:space="preserve">Mantener la custodia, manutención y asistencia, para hombres y mujeres que se encuentran privados de la libertad en calidad de sindicados en los Centros Penitenciarios y Carcelarios (INPEC) </v>
          </cell>
          <cell r="AF192" t="str">
            <v>Secretaría de Gobierno</v>
          </cell>
        </row>
        <row r="193">
          <cell r="X193" t="str">
            <v>Eventos conmemorativos, de dignificación y reconocimiento de la memoria histórica de Zipaquirá realizados.</v>
          </cell>
          <cell r="AD193" t="str">
            <v>Realizar 10 eventos conmemorativos, de dignificación y reconocimiento de la memoria histórica de Zipaquirá.</v>
          </cell>
          <cell r="AF193" t="str">
            <v>Secretaría de Gobierno</v>
          </cell>
        </row>
        <row r="194">
          <cell r="X194" t="str">
            <v xml:space="preserve">Implementar 3 estrategias para la promoción de promoción de la reconciliación, conviviencia, la no estigmatización y la promoción de los derechos humanos </v>
          </cell>
          <cell r="AD194" t="str">
            <v xml:space="preserve">Promover, asistir y financiar 3 estrategias en el marco de la paz, la reconciliación, la prevención de la estigmatización y la protección de los derechos humanos </v>
          </cell>
          <cell r="AF194" t="str">
            <v>Secretaría de Gobierno</v>
          </cell>
        </row>
        <row r="195">
          <cell r="X195" t="str">
            <v>Inspecciones de policía en funcionamiento</v>
          </cell>
          <cell r="AD195" t="str">
            <v>Mantener en funcionamiento 4 inspecciones de policía</v>
          </cell>
          <cell r="AF195" t="str">
            <v>Secretaría de Gobierno</v>
          </cell>
        </row>
        <row r="196">
          <cell r="X196" t="str">
            <v>Estrategias operativas y sociales que promuevan la convivencia ciudadana implementadas</v>
          </cell>
          <cell r="AD196" t="str">
            <v xml:space="preserve">Crear e implementar 8 nuevas estrategias operativas y sociales que promuevan la convivencia ciudadana. </v>
          </cell>
          <cell r="AF196" t="str">
            <v>Secretaría de Seguridad y Convivencia</v>
          </cell>
        </row>
        <row r="197">
          <cell r="X197" t="str">
            <v xml:space="preserve">Plan Integral de Seguridad y Convivencia Ciudadana (PISCC) implementado, con seguimiento y evaluación. </v>
          </cell>
          <cell r="AD197" t="str">
            <v>Implementación, seguimiento y evaluación al Plan Integral de Seguridad y Convivencia Ciudadana</v>
          </cell>
          <cell r="AF197" t="str">
            <v>Secretaría de Seguridad y Convivencia</v>
          </cell>
        </row>
        <row r="198">
          <cell r="X198" t="str">
            <v xml:space="preserve">Documentos de investigación referentes a problemáticas o situaciones que afectan la convivencia y seguridad del municipio elaborados </v>
          </cell>
          <cell r="AD198" t="str">
            <v>Aumentar a 72 los documentos de investigación referentes a problemáticas o situaciones que afectan la convivencia y la seguridad en el municipio.</v>
          </cell>
          <cell r="AF198" t="str">
            <v>Secretaría de Seguridad y Convivencia</v>
          </cell>
        </row>
        <row r="199">
          <cell r="X199" t="str">
            <v>Corredores de rutas escolares seguras creados e implementados</v>
          </cell>
          <cell r="AD199" t="str">
            <v>Crear e implementar 1 corredor de ruta escolar segura.</v>
          </cell>
          <cell r="AF199" t="str">
            <v>Secretaría de Seguridad y Convivencia</v>
          </cell>
        </row>
        <row r="200">
          <cell r="X200" t="str">
            <v>Redes de apoyo para la seguridad y la convivencia implementadas</v>
          </cell>
          <cell r="AD200" t="str">
            <v>Aumentar a 10 las redes de apoyo para la seguridad y la convivencia.</v>
          </cell>
          <cell r="AF200" t="str">
            <v>Secretaría de Seguridad y Convivencia</v>
          </cell>
        </row>
        <row r="201">
          <cell r="X201" t="str">
            <v>Espacios de participación ciudadana sobre seguridad y convivencia promovidos</v>
          </cell>
          <cell r="AD201" t="str">
            <v>Aumentar a 48 los espacios de participación ciudadana promovidos sobre seguridad y convivencia</v>
          </cell>
          <cell r="AF201" t="str">
            <v>Secretaría de Seguridad y Convivencia</v>
          </cell>
        </row>
        <row r="202">
          <cell r="X202" t="str">
            <v>Capacidades entregados al Sistema Integrado de Emergencias y Seguridad (SIES) para su fortalecimiento.</v>
          </cell>
          <cell r="AD202" t="str">
            <v>Suministrar 10 capacidades al Sistema Integrado de Emergencias y Seguridad (SIES) para su fortalecimiento.</v>
          </cell>
          <cell r="AF202" t="str">
            <v>Secretaría de Seguridad y Convivencia</v>
          </cell>
        </row>
        <row r="203">
          <cell r="X203" t="str">
            <v>Recompensas y/o Estímulos financieros entregados en reconocimiento al apoyo, información y operatividad de actividades delictivas.</v>
          </cell>
          <cell r="AD203" t="str">
            <v>Entregar $ 100.000.000 en recompensas y/o Estímulos financieros en reconocimiento al apoyo, información y operatividad de actividades delictivas.</v>
          </cell>
          <cell r="AF203" t="str">
            <v>Secretaría de Seguridad y Convivencia</v>
          </cell>
        </row>
        <row r="204">
          <cell r="X204" t="str">
            <v>Capacidades suministradas la fuerza pública  su fortalecimiento institucional</v>
          </cell>
          <cell r="AD204" t="str">
            <v>Suministrar 8 capacidades a la fuerza pública para su fortalecimiento institucional</v>
          </cell>
          <cell r="AF204" t="str">
            <v>Secretaría de Seguridad y Convivencia</v>
          </cell>
        </row>
        <row r="205">
          <cell r="X205" t="str">
            <v>Centro de Servicios Judiciales para adolescentes (CESPA) en funcionamiento en el marco del Sistema de Responsabilidad Penal Adolescentes (SRPA).</v>
          </cell>
          <cell r="AD205" t="str">
            <v>Mantener en funcionamiento el Centro de Servicios Judiciales para Adolescentes (CESPA) en en el marco del Sistema de Responsabilidad Penal Adolescentes (SRPA).</v>
          </cell>
          <cell r="AF205" t="str">
            <v>Secretaría de Seguridad y Convivencia</v>
          </cell>
        </row>
        <row r="206">
          <cell r="X206" t="str">
            <v>Número de personas trasladadas al Centro de Traslado por Protección (CTP)</v>
          </cell>
          <cell r="AD206" t="str">
            <v>Aumentar a 6000 el número de personas trasladadas al Centro de Traslado por Protección (CTP).</v>
          </cell>
          <cell r="AF206" t="str">
            <v>Secretaría de Seguridad y Convivencia</v>
          </cell>
        </row>
        <row r="207">
          <cell r="X207" t="str">
            <v>Estudios detallados de riesgo de desastres elaborados</v>
          </cell>
          <cell r="AD207" t="str">
            <v xml:space="preserve">Elaborar 4 estudios técnicos detallados de riesgo de desastres </v>
          </cell>
          <cell r="AF207" t="str">
            <v>Secretaría de Seguridad y Convivencia</v>
          </cell>
        </row>
        <row r="208">
          <cell r="X208" t="str">
            <v>Obras de infraestructura para la reducción del riesgo de desastres realizadas</v>
          </cell>
          <cell r="AD208" t="str">
            <v>Construcción de 5 obras de mitigación del riesgo de desastres en el territorio de Zipaquirá</v>
          </cell>
          <cell r="AF208" t="str">
            <v>Secretaría de Seguridad y Convivencia</v>
          </cell>
        </row>
        <row r="209">
          <cell r="X209" t="str">
            <v>Organismos de atención de emergencias fortalecidos y mantenidos</v>
          </cell>
          <cell r="AD209" t="str">
            <v xml:space="preserve">Mantener el fortalecimiento de 2 organismos de atención de emergencias.
</v>
          </cell>
          <cell r="AF209" t="str">
            <v>Secretaría de Seguridad y Convivencia</v>
          </cell>
        </row>
        <row r="210">
          <cell r="X210" t="str">
            <v>Estrategias de conocimiento, reducción y manejo de la gestión del riesgo creadas e implementadas.</v>
          </cell>
          <cell r="AD210" t="str">
            <v xml:space="preserve">Crear e implementar 4 estrategias de conocimiento, reducción y manejo de la gestión del riesgo de desastres. </v>
          </cell>
          <cell r="AF210" t="str">
            <v>Secretaría de Seguridad y Convivencia</v>
          </cell>
        </row>
        <row r="211">
          <cell r="X211" t="str">
            <v xml:space="preserve">Documentos normativos y estratégicos para la gestión del riesgo de desastres formulados y actualizados. </v>
          </cell>
          <cell r="AD211" t="str">
            <v>Formular y actualizar 5 documentos normativos y estratégicos para la gestión del riesgo de desastres</v>
          </cell>
          <cell r="AF211" t="str">
            <v>Secretaría de Seguridad y Convivencia</v>
          </cell>
        </row>
        <row r="212">
          <cell r="X212" t="str">
            <v>Inventario forestal, documento de monitoreo de fauna silvestre y actialización de perfil ambiental realizado</v>
          </cell>
          <cell r="AD212" t="str">
            <v>Realizar tres(03) documentos técnicos, inventario forestal en espacios públicos de área urbana, plan de monitoreo de fauna silvestre en zonas de conservación ambiental y actualización de perfil ambiental.</v>
          </cell>
          <cell r="AF212" t="str">
            <v>Secretaría de Desarrollo Rural y Ambiente</v>
          </cell>
        </row>
        <row r="213">
          <cell r="X213" t="str">
            <v>Plan forestal realizado</v>
          </cell>
          <cell r="AD213" t="str">
            <v>Realizar un (01) Plan Municipal de Silvicultura Urbana, Zonas Verdes y Jardinería -PMSUZVJ- del Municipio de Zipaquirá</v>
          </cell>
          <cell r="AF213" t="str">
            <v>Secretaría de Desarrollo Rural y Ambiente</v>
          </cell>
        </row>
        <row r="214">
          <cell r="X214" t="str">
            <v>Plan de propagación formulado e implementado</v>
          </cell>
          <cell r="AD214" t="str">
            <v>Formular e Implementar un (01) plan para la propagación de especies de páramo</v>
          </cell>
          <cell r="AF214" t="str">
            <v>Secretaría de Desarrollo Rural y Ambiente</v>
          </cell>
        </row>
        <row r="215">
          <cell r="X215" t="str">
            <v>Víveros comunitarios construidos</v>
          </cell>
          <cell r="AD215" t="str">
            <v>Construir dos (2) Víveros comunitarios para la conservación de ecosistemas estratégicos y la seguridad alimentaria</v>
          </cell>
          <cell r="AF215" t="str">
            <v>Secretaría de Desarrollo Rural y Ambiente</v>
          </cell>
        </row>
        <row r="216">
          <cell r="X216" t="str">
            <v>Senderos ambientales construidos y en funcionamiento</v>
          </cell>
          <cell r="AD216" t="str">
            <v>Realizar la construcción y puesta en funcionamiento de un (01) sendero o corredor de conservación ambiental.</v>
          </cell>
          <cell r="AF216" t="str">
            <v>Secretaría de Desarrollo Rural y Ambiente</v>
          </cell>
        </row>
        <row r="217">
          <cell r="X217" t="str">
            <v>Hectáreas de conservación con implementación de esquemas de Pago por Servicios Ambientales -PSA</v>
          </cell>
          <cell r="AD217" t="str">
            <v>Aumentar en 50 las hectáreas de conservación con la implementación de Pagos por Servicios Ambientales PSA</v>
          </cell>
          <cell r="AF217" t="str">
            <v>Secretaría de Desarrollo Rural y Ambiente</v>
          </cell>
        </row>
        <row r="218">
          <cell r="X218" t="str">
            <v>Árboles nativos y ornamentales sembrados en área urbana y rural.</v>
          </cell>
          <cell r="AD218" t="str">
            <v xml:space="preserve">Sembrar 200.000 árboles nativos y ornamentales en áreas de conservación ambiental y espacios públicos del área urbana </v>
          </cell>
          <cell r="AF218" t="str">
            <v>Secretaría de Desarrollo Rural y Ambiente</v>
          </cell>
        </row>
        <row r="219">
          <cell r="X219" t="str">
            <v>Hectáreas adquiridas en predios de interés hídrico</v>
          </cell>
          <cell r="AD219" t="str">
            <v xml:space="preserve">Aumentar en 53 hectáreas los predios de interés hídrico </v>
          </cell>
          <cell r="AF219" t="str">
            <v>Secretaría de Desarrollo Rural y Ambiente</v>
          </cell>
        </row>
        <row r="220">
          <cell r="X220" t="str">
            <v>Predios con proyectos de mantenimiento y conservación</v>
          </cell>
          <cell r="AD220" t="str">
            <v>Aumentar a 20 los predios con proyectos de mantenimiento y conservación en áreas de interés hídrico y ambiental</v>
          </cell>
          <cell r="AF220" t="str">
            <v>Secretaría de Desarrollo Rural y Ambiente</v>
          </cell>
        </row>
        <row r="221">
          <cell r="X221" t="str">
            <v>Proyectos Ambientales Educativos (PRAES y PRAU) implementados</v>
          </cell>
          <cell r="AD221" t="str">
            <v>Implementar 81 proyectos ambientales educativos</v>
          </cell>
          <cell r="AF221" t="str">
            <v>Secretaría de Desarrollo Rural y Ambiente</v>
          </cell>
        </row>
        <row r="222">
          <cell r="X222" t="str">
            <v>Proyectos Comunitarios de Educación Ambiental (PROCEDA) acompañados</v>
          </cell>
          <cell r="AD222" t="str">
            <v>Acompañar la formulación y ejecución de 4 Proyectos Comunitarios de Educación Ambiental (PROCEDA)</v>
          </cell>
          <cell r="AF222" t="str">
            <v>Secretaría de Desarrollo Rural y Ambiente</v>
          </cell>
        </row>
        <row r="223">
          <cell r="X223" t="str">
            <v>Foros ambientales "Todos Somos Páramo de Guerrero" realizados</v>
          </cell>
          <cell r="AD223" t="str">
            <v>Realizar 4 foros ambientales "Todos Somos Páramo de Guerrero"</v>
          </cell>
          <cell r="AF223" t="str">
            <v>Secretaría de Desarrollo Rural y Ambiente</v>
          </cell>
        </row>
        <row r="224">
          <cell r="X224" t="str">
            <v>Jornadas comunitarias de educación ambiental realizadas</v>
          </cell>
          <cell r="AD224" t="str">
            <v xml:space="preserve">Realizar 300 jornadas de educación ambiental </v>
          </cell>
          <cell r="AF224" t="str">
            <v>Secretaría de Desarrollo Rural y Ambiente</v>
          </cell>
        </row>
        <row r="225">
          <cell r="X225" t="str">
            <v>Documentos técnicos realizados, en el marco del ordenamiento ambiental territorial.</v>
          </cell>
          <cell r="AD225" t="str">
            <v>Realizar 4 documentos técnicos en el marco del ordenamiento ambiental territorial.</v>
          </cell>
          <cell r="AF225" t="str">
            <v>Secretaría de Desarrollo Rural y Ambiente</v>
          </cell>
        </row>
        <row r="226">
          <cell r="X226" t="str">
            <v>Programas del Plan de Gestión Integral de Residuos Sólidos (PGIRS)  implementados</v>
          </cell>
          <cell r="AD226" t="str">
            <v>Implementar 12 programas del Plan de Gestión Integral de Residuos Sólidos (PGIRS)</v>
          </cell>
          <cell r="AF226" t="str">
            <v>Secretaría de Desarrollo Rural y Ambiente</v>
          </cell>
        </row>
        <row r="227">
          <cell r="X227" t="str">
            <v>Proyectos de mitigación y adaptación al cambio climático implementados</v>
          </cell>
          <cell r="AD227" t="str">
            <v>Implementar 10 proyectos de mitigación y adaptación al cambio climático.</v>
          </cell>
          <cell r="AF227" t="str">
            <v xml:space="preserve">Secretaría de Desarrollo Rural y Ambiente </v>
          </cell>
        </row>
        <row r="228">
          <cell r="X228" t="str">
            <v>Visitas de seguimiento y control a la actividad minera realizadas</v>
          </cell>
          <cell r="AD228" t="str">
            <v>Realizar 84 visitas de seguimiento y control ambiental a la actividad minera del municipio.</v>
          </cell>
          <cell r="AF228" t="str">
            <v xml:space="preserve">Secretaría de Desarrollo Rural y Ambiente </v>
          </cell>
        </row>
        <row r="229">
          <cell r="X229" t="str">
            <v>Acciones para la promoción del ahorro y uso eficiente del agua implementadas</v>
          </cell>
          <cell r="AD229" t="str">
            <v>Implementar 20 acciones para la promoción del ahorro y uso eficiente del agua</v>
          </cell>
          <cell r="AF229" t="str">
            <v>Secretaría de Desarrollo Rural y Ambiente</v>
          </cell>
        </row>
        <row r="230">
          <cell r="X230" t="str">
            <v>Documentos técnicos formulado para la planeación en el saneamiento y manejo de vertimientos (PSMV) en área rural del municipio de Zipaquirá.</v>
          </cell>
          <cell r="AD230" t="str">
            <v>Formular 1 documento técnico para la planeación en el saneamiento y manejo de vertimientos (PSMV) en área rural del municipio de Zipaquirá.</v>
          </cell>
          <cell r="AF230" t="str">
            <v>Secretaría de Desarrollo Rural y Ambiente</v>
          </cell>
        </row>
        <row r="231">
          <cell r="X231" t="str">
            <v>Proyectos de saneamiento de aguas residuales del sector rural formulados.</v>
          </cell>
          <cell r="AD231" t="str">
            <v>Formular e implementar un (01) Proyecto para el saneamiento de aguas residuales en el sector rural del municipio de Zipaquirá</v>
          </cell>
          <cell r="AF231" t="str">
            <v>Secretaría de Desarrollo Rural y Ambiente</v>
          </cell>
        </row>
        <row r="232">
          <cell r="X232" t="str">
            <v>Fuentes hídricas impactadas con acciones o estrategias comunitarias para la recuperación, conservación y/o restauración.</v>
          </cell>
          <cell r="AD232" t="str">
            <v>Impactar 12 fuentes hídricas con acciones o estrategias comunitarias para la recuperación, conservación y/o restauración.</v>
          </cell>
          <cell r="AF232" t="str">
            <v>Secretaría de Desarrollo Rural y Ambiente</v>
          </cell>
        </row>
        <row r="233">
          <cell r="X233" t="str">
            <v>Acueductos veredales beneficiados con asistencia técnica</v>
          </cell>
          <cell r="AD233" t="str">
            <v>Beneficiar a 15 acueductos veredales mediante la asistencia técnica en pro de su fortalecimiento técnico, administrativo y legal.</v>
          </cell>
          <cell r="AF233" t="str">
            <v>Secretaría de Desarrollo Rural y Ambiente</v>
          </cell>
        </row>
        <row r="234">
          <cell r="X234" t="str">
            <v>Acueductos veredales beneficiados con la entrega de insumos y equipos para el fortalecimiento de sus capacidades técnicas en el abastecimiento de agua potable.</v>
          </cell>
          <cell r="AD234" t="str">
            <v>Beneficiar a 8 acueductos veredales con la entrega de insumos y equipos para el fortalecimiento de sus capacidades técnicas en el abastecimiento de agua potable.</v>
          </cell>
          <cell r="AF234" t="str">
            <v>Secretaría de Desarrollo Rural y Ambiente</v>
          </cell>
        </row>
        <row r="235">
          <cell r="X235" t="str">
            <v>Productores vinculados en la implementación de alternativas para el ahorro y uso eficiente del agua bajo la estrategia "Agua es vida y buenas prácticas agropecuarias"</v>
          </cell>
          <cell r="AD235" t="str">
            <v>Vincular a 240 productores en la implementación de alternativas para el ahorro y uso eficiente del agua bajo la estrategia "Agua es vida y buenas prácticas agropecuarias"</v>
          </cell>
          <cell r="AF235" t="str">
            <v>Secretaría de Desarrollo Rural y Ambiente</v>
          </cell>
        </row>
        <row r="236">
          <cell r="X236" t="str">
            <v>Hogar de paso para animales en condición de vulnerabilidad en funcionamiento</v>
          </cell>
          <cell r="AD236" t="str">
            <v>Realizar la puesta en funcionamiento de un (01) albergue u hogar de paso para animales en condición de vulnerabilidad.</v>
          </cell>
          <cell r="AF236" t="str">
            <v>Secretaría de Desarrollo Rural y Ambiente</v>
          </cell>
        </row>
        <row r="237">
          <cell r="X237" t="str">
            <v>Actividades de cultura ciudadana en tenencia responsable de animales de compañía realizadas</v>
          </cell>
          <cell r="AD237" t="str">
            <v xml:space="preserve">Realizar 200 actividades de cultura ciudadana en tenencia responsable de animales de compañía </v>
          </cell>
          <cell r="AF237" t="str">
            <v>Secretaría de Desarrollo Rural y Ambiente</v>
          </cell>
        </row>
        <row r="238">
          <cell r="X238" t="str">
            <v xml:space="preserve">Animales de compañía (caninos y felinos), en condición de calle o vulnerables.esterilizados </v>
          </cell>
          <cell r="AD238" t="str">
            <v>Esterilizar 7200 animales de compañía (caninos y felinos), en condición de calle o vulnerables.</v>
          </cell>
          <cell r="AF238" t="str">
            <v>Secretaría de Desarrollo Rural y Ambiente</v>
          </cell>
        </row>
        <row r="239">
          <cell r="X239" t="str">
            <v>Animales en condición de calle y vulnerable con atención médica veterinaria básica preventiva y curativa</v>
          </cell>
          <cell r="AD239" t="str">
            <v>Atender 1500 Animales en condición de calle y vulnerable con atención médica veterinaria básica preventiva y curativa.
(atropellados, enfermos o en situación de urgencia)</v>
          </cell>
          <cell r="AF239" t="str">
            <v>Secretaría de Desarrollo Rural y Ambiente</v>
          </cell>
        </row>
        <row r="240">
          <cell r="X240" t="str">
            <v xml:space="preserve">Política Pública de Bienestar Animal actualizada e implementada </v>
          </cell>
          <cell r="AD240" t="str">
            <v>Actualizar e implementar la Política Pública de Bienestar Animal</v>
          </cell>
          <cell r="AF240" t="str">
            <v>Secretaría de Desarrollo Rural y Ambiente</v>
          </cell>
        </row>
        <row r="241">
          <cell r="X241" t="str">
            <v>Documentos de estudios técnicos realizados para el mejoramiento de transporte público</v>
          </cell>
          <cell r="AD241" t="str">
            <v>Realizar 7 estudios técnicos para el mejoramiento del transporte</v>
          </cell>
          <cell r="AF241" t="str">
            <v xml:space="preserve">Secretaría de Transporte y Movilidad </v>
          </cell>
        </row>
        <row r="242">
          <cell r="X242" t="str">
            <v>Observatorio municipal de seguridad vial creado</v>
          </cell>
          <cell r="AD242" t="str">
            <v>Crear el observatorio municipal de seguridad vial</v>
          </cell>
          <cell r="AF242" t="str">
            <v xml:space="preserve">Secretaría de Transporte y Movilidad </v>
          </cell>
        </row>
        <row r="243">
          <cell r="X243" t="str">
            <v>Sistemas de información de tráfico, tránsito y movilidad implementados</v>
          </cell>
          <cell r="AD243" t="str">
            <v>Implementar 4 sistemas de información de tráfico, tránsito y movilidad</v>
          </cell>
          <cell r="AF243" t="str">
            <v xml:space="preserve">Secretaría de Transporte y Movilidad </v>
          </cell>
        </row>
        <row r="244">
          <cell r="X244" t="str">
            <v xml:space="preserve">Jornadas de seguimiento y control a vehículos y actores viales realizados </v>
          </cell>
          <cell r="AD244" t="str">
            <v>Realizar 400 jornadas de seguimiento y control a vehículos y actores viales para el cumplimiento de las normas de trànsito y transporte en el municipio de Zipaquirà</v>
          </cell>
          <cell r="AF244" t="str">
            <v xml:space="preserve">Secretaría de Transporte y Movilidad </v>
          </cell>
        </row>
        <row r="245">
          <cell r="X245" t="str">
            <v>Plan Maestro de Movilidad elaborado</v>
          </cell>
          <cell r="AD245" t="str">
            <v>Elaborar el Plan Maestro de Movilidad</v>
          </cell>
          <cell r="AF245" t="str">
            <v xml:space="preserve">Secretaría de Transporte y Movilidad </v>
          </cell>
        </row>
        <row r="246">
          <cell r="X246" t="str">
            <v>Actores viales sensibilizados a través de estrategias en seguridad vial, normas de tránsito y transporte.</v>
          </cell>
          <cell r="AD246" t="str">
            <v>Sensibilizar a 35.000 actores viales en seguridad, normas de tránsito y transporte</v>
          </cell>
          <cell r="AF246" t="str">
            <v xml:space="preserve">Secretaría de Transporte y Movilidad </v>
          </cell>
        </row>
        <row r="247">
          <cell r="X247" t="str">
            <v xml:space="preserve">Estrategias pedagógicas implementadas en las Instituciones Educativas Municipales </v>
          </cell>
          <cell r="AD247" t="str">
            <v>Implementar  2 estrategias pedagógicas en las Instituciones Educativas Municipales, dirigidas al conocimiento pleno y constante de las normas de tránsito, transporte y seguridad vial, para impulsar la cultura ciudadana.</v>
          </cell>
          <cell r="AF247" t="str">
            <v xml:space="preserve">Secretaría de Transporte y Movilidad </v>
          </cell>
        </row>
        <row r="248">
          <cell r="X248" t="str">
            <v xml:space="preserve">Dispositivos de control y señalización instalados </v>
          </cell>
          <cell r="AD248" t="str">
            <v>Instalacion y mantenimiento de 300 dispositivos de señalización vial (Reglamentarias, Preventivas, Informativas, Turisticas, Zonas Escolares y Ciclorrutas)
y otros dispositvos de control vial.</v>
          </cell>
          <cell r="AF248" t="str">
            <v xml:space="preserve">Secretaría de Transporte y Movilidad </v>
          </cell>
        </row>
        <row r="249">
          <cell r="X249" t="str">
            <v xml:space="preserve">Vías con demarcación vial longitunidad realizada </v>
          </cell>
          <cell r="AD249" t="str">
            <v>Demarcar 50.000 metros lineales de vía con demarcación longitudinales en zonas urbanas y rurales (inclyendo zonas escolares y ciclorruta)</v>
          </cell>
          <cell r="AF249" t="str">
            <v xml:space="preserve">Secretaría de Transporte y Movilidad </v>
          </cell>
        </row>
        <row r="250">
          <cell r="X250" t="str">
            <v>Vías con demarcación vial transversal realizada</v>
          </cell>
          <cell r="AD250" t="str">
            <v>Demarcar 4.500 metros cuadrados de vías con demarcación transversal en zonas urbanas y rurales (incluyendo zonas escolares y ciclorruta)</v>
          </cell>
          <cell r="AF250" t="str">
            <v xml:space="preserve">Secretaría de Transporte y Movilidad </v>
          </cell>
        </row>
        <row r="251">
          <cell r="X251" t="str">
            <v>Ciclo parqueaderos instalados</v>
          </cell>
          <cell r="AD251" t="str">
            <v>Aumentar a 15 los ciclo parqueaderos instalados</v>
          </cell>
          <cell r="AF251" t="str">
            <v xml:space="preserve">Secretaría de Transporte y Movilidad </v>
          </cell>
        </row>
        <row r="252">
          <cell r="X252" t="str">
            <v>Programas de la Política Pública de Bicicleta implementados</v>
          </cell>
          <cell r="AD252" t="str">
            <v>Implementar tres programas del Plan de acción de la Política Pública de la Bicicleta</v>
          </cell>
          <cell r="AF252" t="str">
            <v xml:space="preserve">Secretaría de Transporte y Movilidad </v>
          </cell>
        </row>
        <row r="253">
          <cell r="X253" t="str">
            <v>Prestadores de Educación Inicial acompañados en la formulación de su propuesta pedagógica</v>
          </cell>
          <cell r="AD253" t="str">
            <v>Acompañar a 45 Prestadores de Educación Inicial en la formulación de su propuesta pedagógica</v>
          </cell>
          <cell r="AF253" t="str">
            <v>Secretaría de Educación</v>
          </cell>
        </row>
        <row r="254">
          <cell r="X254" t="str">
            <v>Prestadores privados de educación inicial caracterizados en condiciones de calidad </v>
          </cell>
          <cell r="AD254" t="str">
            <v>Caracterizar 24 Prestadores Privados de Educación Inicial en sus condiciones de calidad de acuerdo con la Guia 51 del Ministerio de Educación Nacional.</v>
          </cell>
          <cell r="AF254" t="str">
            <v>Secretaría de Educación</v>
          </cell>
        </row>
        <row r="255">
          <cell r="X255" t="str">
            <v>Niños y niñas de grado jardín beneficiados con estrategias de acogida, bienestar y permanencia</v>
          </cell>
          <cell r="AD255" t="str">
            <v>Beneficiar a 1600 niños y niñas que transitan a grado transición de las instituciones educativas oficiales con estrategias de acogida, bienestar y permanencia</v>
          </cell>
          <cell r="AF255" t="str">
            <v>Secretaría de Educación</v>
          </cell>
        </row>
        <row r="256">
          <cell r="X256" t="str">
            <v>Padres, madres y cuidadores formados en procesos de desarrollo infantil para el ingreso a la educación formal</v>
          </cell>
          <cell r="AD256" t="str">
            <v>Formar a 1200 padres, madres o cuidadores en procesos de desarrollo infantil para el ingreso a la educación formal</v>
          </cell>
          <cell r="AF256" t="str">
            <v>Secretaría de Educación</v>
          </cell>
        </row>
        <row r="257">
          <cell r="X257" t="str">
            <v>Niños y niñas de 3 a 4 años matriculados en Prejardín y Jardín en el sector oficial rural</v>
          </cell>
          <cell r="AD257" t="str">
            <v>150 niños y niñas de 3 a 4 años matriculados en Prejardín y Jardín en el sector oficial rural</v>
          </cell>
          <cell r="AF257" t="str">
            <v>Secretaría de Educación</v>
          </cell>
        </row>
        <row r="258">
          <cell r="X258" t="str">
            <v>Establecimientos educativos acompañados en la adecuación del proyecto educativo institucional con el Decreto 1411 de 2022 </v>
          </cell>
          <cell r="AD258" t="str">
            <v>Acompañar a 16 establecimientos educativos en la adecuación del proyecto educativo institucional con el Decreto 1411 de 2022 </v>
          </cell>
          <cell r="AF258" t="str">
            <v>Secretaría de Educación</v>
          </cell>
        </row>
        <row r="259">
          <cell r="X259" t="str">
            <v>Docentes de preescolar y agentes educativos de educación inicial formados </v>
          </cell>
          <cell r="AD259" t="str">
            <v>Formar a 170 docentes de preescolar y agentes educativos de educación inicial formados en prácticas pedagógicas</v>
          </cell>
          <cell r="AF259" t="str">
            <v>Secretaría de Educación</v>
          </cell>
        </row>
        <row r="260">
          <cell r="X260" t="str">
            <v>Sedes dotadas con material pedagógico de educación inicial y/o literatura especializada</v>
          </cell>
          <cell r="AD260" t="str">
            <v>Dotar 16 sedes con material pedagógico de educación inicial y/o literatura especializada</v>
          </cell>
          <cell r="AF260" t="str">
            <v>Secretaría de Educación</v>
          </cell>
        </row>
        <row r="261">
          <cell r="X261" t="str">
            <v>Aulas construidas en sedes educativas oficiales </v>
          </cell>
          <cell r="AD261" t="str">
            <v>Construir 15 aulas en sedes educativas oficiales </v>
          </cell>
          <cell r="AF261" t="str">
            <v>Secretaría de Educación</v>
          </cell>
        </row>
        <row r="262">
          <cell r="X262" t="str">
            <v>Sedes educativas oficiales del municipio mantenidas</v>
          </cell>
          <cell r="AD262" t="str">
            <v>Realizar el mantenimiento para las 40 sedes educativas oficiales del municipio</v>
          </cell>
          <cell r="AF262" t="str">
            <v>Secretaría de Educación</v>
          </cell>
        </row>
        <row r="263">
          <cell r="X263" t="str">
            <v>Raciones suministradas en el Programa de Alimentación Escolar (PAE)</v>
          </cell>
          <cell r="AD263" t="str">
            <v>Aumentar a 11364 las raciones suministradas del Programa de Alimentación Escolar (PAE)</v>
          </cell>
          <cell r="AF263" t="str">
            <v>Secretaría de Educación</v>
          </cell>
        </row>
        <row r="264">
          <cell r="X264" t="str">
            <v>Comedores escolares construidos </v>
          </cell>
          <cell r="AD264" t="str">
            <v>Construir 2 Comedores Escolares en sedes educativas oficiales</v>
          </cell>
          <cell r="AF264" t="str">
            <v>Secretaría de Educación</v>
          </cell>
        </row>
        <row r="265">
          <cell r="X265" t="str">
            <v>Dotaciones de equipos y menajes entregados en las Instituciones Educativas Municipales</v>
          </cell>
          <cell r="AD265" t="str">
            <v>Realizar 4 dotaciones de equipos y menaje de los comedores escolares para las 10 Instituciones Educativas Municipales</v>
          </cell>
          <cell r="AF265" t="str">
            <v>Secretaría de Educación</v>
          </cell>
        </row>
        <row r="266">
          <cell r="X266" t="str">
            <v>Una (1) estrategia de transporte escolar implementada en IEM Rurales durante todos los días del calendario académico.</v>
          </cell>
          <cell r="AD266" t="str">
            <v>Mantener la estrategia de Transporte Escolar movilizando los estudiantes de las 3 Instituciones Educativas Municipales Rurales que cumplan con las condiciones de la estrategia todos los días del calendario académico</v>
          </cell>
          <cell r="AF266" t="str">
            <v>Secretaría de Educación</v>
          </cell>
        </row>
        <row r="267">
          <cell r="X267" t="str">
            <v>Estudiantes beneficiados con estrategias de promoción de Lectura, escritura y oralidad</v>
          </cell>
          <cell r="AD267" t="str">
            <v>Beneficiar 10000 estudiantes de instituciones oficiales y privadas con estrategias para promover la Lectura, la escritura y la oralidad en el municipio.</v>
          </cell>
          <cell r="AF267" t="str">
            <v>Secretaría de Educación</v>
          </cell>
        </row>
        <row r="268">
          <cell r="X268" t="str">
            <v xml:space="preserve">Estrategias de investigación e innovación implementadas </v>
          </cell>
          <cell r="AD268" t="str">
            <v>Implementar 4 estrategias de investigación e innovación implementadas con la comunidad educativa del municipio</v>
          </cell>
          <cell r="AF268" t="str">
            <v>Secretaría de Educación</v>
          </cell>
        </row>
        <row r="269">
          <cell r="X269" t="str">
            <v>Estudiantes beneficiados con estrategias de promoción del bilingüismo </v>
          </cell>
          <cell r="AD269" t="str">
            <v>Beneficiar 1500 estudiantes con estrategias promoción del bilingüismo </v>
          </cell>
          <cell r="AF269" t="str">
            <v>Secretaría de Educación</v>
          </cell>
        </row>
        <row r="270">
          <cell r="X270" t="str">
            <v>Docentes beneficiados con estrategias de promoción del bilingüismo </v>
          </cell>
          <cell r="AD270" t="str">
            <v>Beneficiar a 100 docentes con estrategias de bilingüismo, especialmente en temas de formación.</v>
          </cell>
          <cell r="AF270" t="str">
            <v>Secretaría de Educación</v>
          </cell>
        </row>
        <row r="271">
          <cell r="X271" t="str">
            <v>Establecimientos educativos oficiales con acompañamiento en el marco de las estrategias de calidad educativa </v>
          </cell>
          <cell r="AD271" t="str">
            <v>Fortalecimiento e implementación efectiva del Plan Educativo Municipal (PEM) por medio del acompañamiento en las 10 Instituciones Educativas Municipales (IEM).</v>
          </cell>
          <cell r="AF271" t="str">
            <v>Secretaría de Educación</v>
          </cell>
        </row>
        <row r="272">
          <cell r="X272" t="str">
            <v>Establecimientos educativos apoyados para la implementación de modelos de innovación educativa</v>
          </cell>
          <cell r="AD272" t="str">
            <v>Acompañar a cuatro (4) establecimientos educativos en la implementación de modelos de innovación educativa</v>
          </cell>
          <cell r="AF272" t="str">
            <v>Secretaría de Educación</v>
          </cell>
        </row>
        <row r="273">
          <cell r="X273" t="str">
            <v xml:space="preserve">Docentes y agentes educativos de educación inicial, preescolar, básica y media capacitados en innovación y prácticas pedagógicas </v>
          </cell>
          <cell r="AD273" t="str">
            <v xml:space="preserve">Capacitar a 520 docentes y agentes educativos de educación inicial, preescolar, básica y media en innovación y prácticas pedagógicas </v>
          </cell>
          <cell r="AF273" t="str">
            <v>Secretaría de Educación</v>
          </cell>
        </row>
        <row r="274">
          <cell r="X274" t="str">
            <v>Estudiantes beneficiados con procesos de salud mental y bienestar emocional</v>
          </cell>
          <cell r="AD274" t="str">
            <v>Beneficiar a 5000 estudiantes con procesos de salud mental y bienestar emocional</v>
          </cell>
          <cell r="AF274" t="str">
            <v>Secretaría de Educación</v>
          </cell>
        </row>
        <row r="275">
          <cell r="X275" t="str">
            <v>Padres, madres y/o cuidadores apoyados a través de las escuelas de padres, en temas orientados al desarrollo infantil y nuevas tendencias juveniles</v>
          </cell>
          <cell r="AD275" t="str">
            <v>Apoyar a 6000 padres, madres y/o cuidadores a través de las escuelas de padres, en temas orientados al desarrollo infantil y nuevas tendencias juveniles</v>
          </cell>
          <cell r="AF275" t="str">
            <v>Secretaría de Educación</v>
          </cell>
        </row>
        <row r="276">
          <cell r="X276" t="str">
            <v>Estudiantes beneficiados con estrategias de educación inclusiva  en preescolar, básica y media </v>
          </cell>
          <cell r="AD276" t="str">
            <v xml:space="preserve">Beneficiar a 400 estudiantes con estrategias de educación inclusiva en preescolar, básica y media  </v>
          </cell>
          <cell r="AF276" t="str">
            <v>Secretaría de Educación</v>
          </cell>
        </row>
        <row r="277">
          <cell r="X277" t="str">
            <v>Mantenimiento de la planta docente y administrativa de las IEM </v>
          </cell>
          <cell r="AD277" t="str">
            <v>Mantener en funcionamiento la planta docente y administrativa de las IEM</v>
          </cell>
          <cell r="AF277" t="str">
            <v>Secretaría de Educación</v>
          </cell>
        </row>
        <row r="278">
          <cell r="X278" t="str">
            <v>Dotaciones de docentes de educación preescolar, básica y media entregadas</v>
          </cell>
          <cell r="AD278" t="str">
            <v>Entregar 16 dotaciones a docentes de educación preescolar, básica y media.</v>
          </cell>
          <cell r="AF278" t="str">
            <v>Secretaría de Educación</v>
          </cell>
        </row>
        <row r="279">
          <cell r="X279" t="str">
            <v>Docentes beneficiados en procesos de formación del ser humano </v>
          </cell>
          <cell r="AD279" t="str">
            <v>Beneficiar a 642 docentes, directivos y orientadores en procesos de formación del ser humano y bienestar</v>
          </cell>
          <cell r="AF279" t="str">
            <v>Secretaría de Educación</v>
          </cell>
        </row>
        <row r="280">
          <cell r="X280" t="str">
            <v>Instituciones Educativas del Municipio  en funcionamiento</v>
          </cell>
          <cell r="AD280" t="str">
            <v>Mantener en funcionamiento las 10 Instituciones Educativas del Municipio</v>
          </cell>
          <cell r="AF280" t="str">
            <v>Secretaría de Educación</v>
          </cell>
        </row>
        <row r="281">
          <cell r="X281" t="str">
            <v>Subsidios de Educación Superior (acceso, permanencia y transporte) entregados a estudiantes del Municipio de Zipaquirá vinculados en el fondo FESZ</v>
          </cell>
          <cell r="AD281" t="str">
            <v>Entregar 6000 subsidios de Educación Superior (acceso, permanencia y transporte) a estudiantes del Municipio de Zipaquirá vinculados en el fondo FESZ</v>
          </cell>
          <cell r="AF281" t="str">
            <v>Secretaría de Educación</v>
          </cell>
        </row>
        <row r="282">
          <cell r="X282" t="str">
            <v>Personas víctimas del conflicto armado beneficiadas con subsidios de Educación Superior</v>
          </cell>
          <cell r="AD282" t="str">
            <v>Beneficiar a 15 personas víctimas del conflicto armado con subsidios de Educación Superior </v>
          </cell>
          <cell r="AF282" t="str">
            <v>Secretaría de Educación</v>
          </cell>
        </row>
        <row r="283">
          <cell r="X283" t="str">
            <v>Convenios realizados con Instituciones de educación superior e Instituciones de Educación para el Trabajo y el Desarrollo Humano (IETDH)</v>
          </cell>
          <cell r="AD283" t="str">
            <v>Aumentar a 40 convenios realizados con Instituciones de educación superior e Instituciones de Educación para el Trabajo y el Desarrollo Humano (IETDH)</v>
          </cell>
          <cell r="AF283" t="str">
            <v>Secretaría de Educación</v>
          </cell>
        </row>
        <row r="284">
          <cell r="X284" t="str">
            <v>Centro de innovación y pensamiento creado</v>
          </cell>
          <cell r="AD284" t="str">
            <v>Crear el centro de innovación y pensamiento</v>
          </cell>
          <cell r="AF284" t="str">
            <v>Secretaría de Educación</v>
          </cell>
        </row>
        <row r="285">
          <cell r="X285" t="str">
            <v>Plan Especial de Manejo y Protección (PEMP) del Centro Histórico de Zipaquirá actualizado</v>
          </cell>
          <cell r="AD285" t="str">
            <v>Actualización del plan especial de manejo y protección (PEMP) del Centro Histórico</v>
          </cell>
          <cell r="AF285" t="str">
            <v>Secretaría de Planeación</v>
          </cell>
        </row>
        <row r="286">
          <cell r="X286" t="str">
            <v xml:space="preserve">Plan de Ordenamiento Territorial actualizado y aprobado </v>
          </cell>
          <cell r="AD286" t="str">
            <v>Realizar la actualización y aprobación del Plan de Ordenamiento Territorial - POT</v>
          </cell>
          <cell r="AF286" t="str">
            <v>Secretaría de Planeación</v>
          </cell>
        </row>
        <row r="287">
          <cell r="X287" t="str">
            <v>Plan Maestro Vial elaborado</v>
          </cell>
          <cell r="AD287" t="str">
            <v xml:space="preserve">Elaboración de un Plan Maestro Vial </v>
          </cell>
          <cell r="AF287" t="str">
            <v>Secretaría de Planeación</v>
          </cell>
        </row>
        <row r="288">
          <cell r="X288" t="str">
            <v>Inventario de zonas homogéneas físicas y geoeconómicas  para aplicar plusvalía</v>
          </cell>
          <cell r="AD288" t="str">
            <v>Realizar un inventario de zonas homogéneas físicas y geoeconómicas para aplicación de plusvalía</v>
          </cell>
          <cell r="AF288" t="str">
            <v>Secretaría de Planeación</v>
          </cell>
        </row>
        <row r="289">
          <cell r="X289" t="str">
            <v>Asentamientos Humanos legalizados</v>
          </cell>
          <cell r="AD289" t="str">
            <v xml:space="preserve">Legalización de dos (2) asentamientos </v>
          </cell>
          <cell r="AF289" t="str">
            <v>Secretaría de Planeación</v>
          </cell>
        </row>
        <row r="290">
          <cell r="X290" t="str">
            <v>Estrategias de acompañamiento, control y supervisión a zonas de cesión realizadas</v>
          </cell>
          <cell r="AD290" t="str">
            <v>Realizar 4 estrategias de acompañamiento, control y supervisión, para la generación y construcción de espacio público, como zonas de cesión u otras figuras acordes a la normatividad vigente.</v>
          </cell>
          <cell r="AF290" t="str">
            <v>Secretaría de Planeación</v>
          </cell>
        </row>
        <row r="291">
          <cell r="X291" t="str">
            <v>Proyectos formulados y viabilizados a través del Banco de Proyectos Municipal</v>
          </cell>
          <cell r="AD291" t="str">
            <v>16 proyectos nuevos formulados y viabilizados a través del área de Banco de Proyectos</v>
          </cell>
          <cell r="AF291" t="str">
            <v>Secretaría de Planeación</v>
          </cell>
        </row>
        <row r="292">
          <cell r="X292" t="str">
            <v>Consejo Territorial de Planeación en funcionamiento y fortalecido</v>
          </cell>
          <cell r="AD292" t="str">
            <v>Mantener en funcionamiento y fortalecido el Consejo Territorial de Planeación</v>
          </cell>
          <cell r="AF292" t="str">
            <v>Secretaría de Planeación</v>
          </cell>
        </row>
        <row r="293">
          <cell r="X293" t="str">
            <v>Campañas de información, prevención y difusión de normatividad, licenciamiento y control urbano realizadas en los diferentes sectores del municipio</v>
          </cell>
          <cell r="AD293" t="str">
            <v>Realizar 6 campañas de información, prevención y difusión de normatividad, licenciamiento y control urbano en los diferentes sectores del municipio</v>
          </cell>
          <cell r="AF293" t="str">
            <v>Secretaría de Planeación</v>
          </cell>
        </row>
        <row r="294">
          <cell r="X294" t="str">
            <v>Rendición Pública de Cuentas realizada</v>
          </cell>
          <cell r="AD294" t="str">
            <v xml:space="preserve">Realizar 4 Rendición Pública de Cuentas </v>
          </cell>
          <cell r="AF294" t="str">
            <v>Secretaría de Planeación</v>
          </cell>
        </row>
        <row r="295">
          <cell r="X295" t="str">
            <v>Vías rurales mejoradas</v>
          </cell>
          <cell r="AD295" t="str">
            <v>Mejoramiento de 200 Kilómetros de vías rurales</v>
          </cell>
          <cell r="AF295" t="str">
            <v>Secretaría de Obras Públicas</v>
          </cell>
        </row>
        <row r="296">
          <cell r="X296" t="str">
            <v>Placa Huella construidas</v>
          </cell>
          <cell r="AD296" t="str">
            <v>Construir 4.728 m2 de placa huellas</v>
          </cell>
          <cell r="AF296" t="str">
            <v>Secretaría de Obras Públicas</v>
          </cell>
        </row>
        <row r="297">
          <cell r="X297" t="str">
            <v>Cunetas construidas</v>
          </cell>
          <cell r="AD297" t="str">
            <v>Construir 2000 metros de cunetas</v>
          </cell>
          <cell r="AF297" t="str">
            <v>Secretaría de Obras Públicas</v>
          </cell>
        </row>
        <row r="298">
          <cell r="X298" t="str">
            <v>Alcantarillas rurales construidas</v>
          </cell>
          <cell r="AD298" t="str">
            <v>Construir 6 alcantarillas rurales</v>
          </cell>
          <cell r="AF298" t="str">
            <v>Secretaría de Obras Públicas</v>
          </cell>
        </row>
        <row r="299">
          <cell r="X299" t="str">
            <v>Vías urbanas nuevas construidas</v>
          </cell>
          <cell r="AD299" t="str">
            <v>Construir 3 Kilómetros de vías urbanas nuevas</v>
          </cell>
          <cell r="AF299" t="str">
            <v>Secretaría de Obras Públicas</v>
          </cell>
        </row>
        <row r="300">
          <cell r="X300" t="str">
            <v>Vías urbanas mejoradas</v>
          </cell>
          <cell r="AD300" t="str">
            <v>Mejoramiento de 30 kilómetros de las vías urbanas</v>
          </cell>
          <cell r="AF300" t="str">
            <v>Secretaría de Obras Públicas</v>
          </cell>
        </row>
        <row r="301">
          <cell r="X301" t="str">
            <v>Espacio público construido (parques, plazas, andenes)</v>
          </cell>
          <cell r="AD301" t="str">
            <v>Construir 6640 m2 de espacio público</v>
          </cell>
          <cell r="AF301" t="str">
            <v>Secretaría de Obras Públicas</v>
          </cell>
        </row>
        <row r="302">
          <cell r="X302" t="str">
            <v>Espacio Público con mantenimiento y mejoramiento realizado (parques, plazas,andenes)</v>
          </cell>
          <cell r="AD302" t="str">
            <v xml:space="preserve">Realizar mantenimiento y mejoramiento a 3500 m2 de espacio público priorizando la revitalización del centro histórico del municipio </v>
          </cell>
          <cell r="AF302" t="str">
            <v>Secretaría de Obras Públicas</v>
          </cell>
        </row>
        <row r="303">
          <cell r="X303" t="str">
            <v>Ciclo infraestructura urbana construida</v>
          </cell>
          <cell r="AD303" t="str">
            <v xml:space="preserve">Construir 5500 metros líneales de ciclo infraestructura urbana </v>
          </cell>
          <cell r="AF303" t="str">
            <v>Secretaría de Obras Públicas</v>
          </cell>
        </row>
        <row r="304">
          <cell r="X304" t="str">
            <v>Redes de distribución de gas combustible instaladas</v>
          </cell>
          <cell r="AD304" t="str">
            <v>Aumentar en 1 Km las  redes de distribución de gas combustible</v>
          </cell>
          <cell r="AF304" t="str">
            <v>Secretaría de Obras Públicas</v>
          </cell>
        </row>
        <row r="305">
          <cell r="X305" t="str">
            <v>Lineamientos técnicos para la operatividad del FOEP - Fortalecimiento de la Economía Popular y el Orden del Espacio Público diseñado e implementado.</v>
          </cell>
          <cell r="AD305" t="str">
            <v>Diseñar e implementar los lineamientos técnicos para el Fortalecimiento de la Economía Popular y el Orden del Espacio Público (FOEP).</v>
          </cell>
          <cell r="AF305" t="str">
            <v>Secretaría de Gobierno</v>
          </cell>
        </row>
        <row r="306">
          <cell r="X306" t="str">
            <v>Ruta de organización y regulación normativa del uso del espacio público al vendedor informal y formal del municipio implementada</v>
          </cell>
          <cell r="AD306" t="str">
            <v>Implementar la ruta de  organización y regulación normativa del uso del espacio público al vendedor informal y formal del municipio</v>
          </cell>
          <cell r="AF306" t="str">
            <v>Secretaría de Gobierno</v>
          </cell>
        </row>
        <row r="307">
          <cell r="X307" t="str">
            <v>Estrategia para la ubicación y/o reubicación de vendedores informales con presencia en el Municipio de Zipaquirá diseñada e implementada</v>
          </cell>
          <cell r="AD307" t="str">
            <v>Diseño e implementación de 1 estrategia para la ubicación y/o reubicación de vendedores informales con presencia en el Municipio de Zipaquirá</v>
          </cell>
          <cell r="AF307" t="str">
            <v>Secretaría de Gobierno</v>
          </cell>
        </row>
        <row r="308">
          <cell r="X308" t="str">
            <v>Plaza de Mercado en operación con procesos administrativos y operativos eficientes e infraestructura adecuada</v>
          </cell>
          <cell r="AD308" t="str">
            <v>Plaza de Mercado en operación con procesos administrativos y operativos eficientes e infraestructura adecuada</v>
          </cell>
          <cell r="AF308" t="str">
            <v>Secretaría de Gobierno</v>
          </cell>
        </row>
        <row r="309">
          <cell r="X309" t="str">
            <v xml:space="preserve">Campañas dirigidas a la actividad de comercio para la regulación y fomento de la cultura de la legalidad realizadas. </v>
          </cell>
          <cell r="AD309" t="str">
            <v>Realizar 40 campañas dirigidas a la actividad de comercio para la regulación y fomento de la cultura de la legalidad</v>
          </cell>
          <cell r="AF309" t="str">
            <v>Secretaría de Gobierno</v>
          </cell>
        </row>
        <row r="310">
          <cell r="X310" t="str">
            <v>Cultura ciudadana promovida y fortalecida para lograr la  convivencia pacífica</v>
          </cell>
          <cell r="AD310" t="str">
            <v xml:space="preserve">Realizar 10 Jornadas de promoción de la cultura ciudadana y la convivencia pacífica </v>
          </cell>
          <cell r="AF310" t="str">
            <v>Secretaría de Gobierno</v>
          </cell>
        </row>
        <row r="311">
          <cell r="X311" t="str">
            <v>Proyecto de Política Pública de Cultura Ciudadana revisado, ajustado e implementado</v>
          </cell>
          <cell r="AD311" t="str">
            <v>Revisión, ajuste e implementación del Proyecto de Política Pública de Cultura Ciudadana</v>
          </cell>
          <cell r="AF311" t="str">
            <v>Secretaría de Gobierno</v>
          </cell>
        </row>
        <row r="312">
          <cell r="X312" t="str">
            <v>Diagnóstico política pública de vivienda</v>
          </cell>
          <cell r="AD312" t="str">
            <v>Realizar diagnóstico para la Política Pública de Vivienda en el municipio</v>
          </cell>
          <cell r="AF312" t="str">
            <v>Secretaría de Familia y Desarrollo social</v>
          </cell>
        </row>
        <row r="313">
          <cell r="X313" t="str">
            <v>Número de copropiedades intervenidas</v>
          </cell>
          <cell r="AD313" t="str">
            <v>Intervenir 20 copropiedades</v>
          </cell>
          <cell r="AF313" t="str">
            <v>Secretaría de Familia y Desarrollo social</v>
          </cell>
        </row>
        <row r="314">
          <cell r="X314" t="str">
            <v>Mejoramiento de vivienda para el sector urbano y rural</v>
          </cell>
          <cell r="AD314" t="str">
            <v xml:space="preserve">Realizar 60 mejoramientos de vivienda en el sector urbano y rural del municipio priorizando a la población vulnerable </v>
          </cell>
          <cell r="AF314" t="str">
            <v>Secretaría de Familia y Desarrollo social</v>
          </cell>
        </row>
        <row r="315">
          <cell r="X315" t="str">
            <v>Estrategia de reubicación basada en estudios técnicos de riesgo creada</v>
          </cell>
          <cell r="AD315" t="str">
            <v>Crear la estrategia de reubicación basada en estudios técnicos de riesgo</v>
          </cell>
          <cell r="AF315" t="str">
            <v>Secretaría de Familia y Desarrollo social</v>
          </cell>
        </row>
        <row r="316">
          <cell r="X316" t="str">
            <v>Nuevas entidades territoriales a las que la  EPZ E.S.P. preste el servicio de operación catastral.</v>
          </cell>
          <cell r="AD316" t="str">
            <v xml:space="preserve">Aumentar a 6 las entidades territoriales  a los que se les presta el servicio de operación catastral </v>
          </cell>
          <cell r="AF316" t="str">
            <v>EPZ E.S.P.</v>
          </cell>
        </row>
        <row r="317">
          <cell r="X317" t="str">
            <v>Nuevos servicios catastrales incorporados al portafolio de  EPZ E.S.P.</v>
          </cell>
          <cell r="AD317" t="str">
            <v>Aumentar a 5 servicios catastrales dentro del portafolio de servicios de EPZ E.S.P.</v>
          </cell>
          <cell r="AF317" t="str">
            <v>EPZ E.S.P.</v>
          </cell>
        </row>
        <row r="318">
          <cell r="X318" t="str">
            <v>Personas capacitadas en competencias de Catastro Multipropósito.</v>
          </cell>
          <cell r="AD318" t="str">
            <v>Capacitar a 600 personas en formación para el trabajo relacionada con competencias en Catastro Multipropósito</v>
          </cell>
          <cell r="AF318" t="str">
            <v>EPZ E.S.P.</v>
          </cell>
        </row>
        <row r="319">
          <cell r="X319" t="str">
            <v>Servicios públicos con información geográfica actualizada</v>
          </cell>
          <cell r="AD319" t="str">
            <v>Aumentar a 5 servicios públicos con información geográfica actualizada</v>
          </cell>
          <cell r="AF319" t="str">
            <v>EPZ E.S.P.</v>
          </cell>
        </row>
        <row r="320">
          <cell r="X320" t="str">
            <v>Número de capas de información sectorial actualizadas e incorporadas al  Catastro Multipropósito</v>
          </cell>
          <cell r="AD320" t="str">
            <v>Aumentar a 6 el número de capas de información sectorial  actualizadas e incorporadas al  Catastro Multipropósito</v>
          </cell>
          <cell r="AF320" t="str">
            <v>EPZ E.S.P.</v>
          </cell>
        </row>
        <row r="321">
          <cell r="X321" t="str">
            <v xml:space="preserve">Estudio de factibilidad y viabilidad administrativa, financiera , técnico y juridica  para la incorporación de un nuevo servicio "Proveedor de Internet" realizado </v>
          </cell>
          <cell r="AD321" t="str">
            <v>Realizar el estudio de factibilidad y viabilidad administrativa, financiera, técnica y juridica  para la incorporación de un nuevo servicio "Proveedor de Internet"</v>
          </cell>
          <cell r="AF321" t="str">
            <v>EPZ E.S.P.</v>
          </cell>
        </row>
        <row r="322">
          <cell r="X322" t="str">
            <v xml:space="preserve">Luminarias instaladas en el marco de la expansión del servicio de alumbrado público </v>
          </cell>
          <cell r="AD322" t="str">
            <v>Instalar 300 nuevas luminarias en el marco de la expansión del servicio de alumbrado público</v>
          </cell>
          <cell r="AF322" t="str">
            <v>EPZ E.S.P.</v>
          </cell>
        </row>
        <row r="323">
          <cell r="X323" t="str">
            <v xml:space="preserve">Ucaps sin luminaria de ENEL COLOMBIA adquiridas </v>
          </cell>
          <cell r="AD323" t="str">
            <v>Adquirir 120 ucaps sin luminaria de ENEL COLOMBIA</v>
          </cell>
          <cell r="AF323" t="str">
            <v>EPZ E.S.P.</v>
          </cell>
        </row>
        <row r="324">
          <cell r="X324" t="str">
            <v xml:space="preserve">Luminarias modernizadas de sodio a led </v>
          </cell>
          <cell r="AD324" t="str">
            <v xml:space="preserve">Aumentar a 8110 luminarias modernizadas de sodio a led  </v>
          </cell>
          <cell r="AF324" t="str">
            <v>EPZ E.S.P.</v>
          </cell>
        </row>
        <row r="325">
          <cell r="X325" t="str">
            <v xml:space="preserve">Luminarias con telegestión instalada </v>
          </cell>
          <cell r="AD325" t="str">
            <v xml:space="preserve">Aumentar a 773 luminarias instaladas con telegestión  </v>
          </cell>
          <cell r="AF325" t="str">
            <v>EPZ E.S.P.</v>
          </cell>
        </row>
        <row r="326">
          <cell r="X326" t="str">
            <v xml:space="preserve">Sistema de Alumbrado Público del Munipicio administrado, operado y mantenido </v>
          </cell>
          <cell r="AD326" t="str">
            <v>Administrar, Operar y Mantener el 100% del Sistema de Alumbrado Público del Munipicio</v>
          </cell>
          <cell r="AF326" t="str">
            <v>EPZ E.S.P.</v>
          </cell>
        </row>
        <row r="327">
          <cell r="X327" t="str">
            <v>Sistema de energía renovable implementado en la sede de EPZ</v>
          </cell>
          <cell r="AD327" t="str">
            <v>Implementar un sistema de energía renovable en la sede de Empresas Públicas de Zipaquirá EPZ E.S.P</v>
          </cell>
          <cell r="AF327" t="str">
            <v>EPZ E.S.P.</v>
          </cell>
        </row>
        <row r="328">
          <cell r="X328" t="str">
            <v>Tanque de almacenamiento de agua potable con factibilidad, construcción y puesta en operación</v>
          </cell>
          <cell r="AD328" t="str">
            <v>Factibilidad, construcción y puesta en operación de tanque de almacenamiento de agua potable</v>
          </cell>
          <cell r="AF328" t="str">
            <v>EPZ E.S.P.</v>
          </cell>
        </row>
        <row r="329">
          <cell r="X329" t="str">
            <v xml:space="preserve">Anillo Hidráulico industrial ( Sector Calle 33 La Granja - Santa Isabel) con factibilidad y construcción </v>
          </cell>
          <cell r="AD329" t="str">
            <v>Factibilidad y construcción del Anillo Hidráulico industrial (Sector Calle 33 La Granja - Santa Isabel)</v>
          </cell>
          <cell r="AF329" t="str">
            <v>EPZ E.S.P.</v>
          </cell>
        </row>
        <row r="330">
          <cell r="X330" t="str">
            <v>Política Pública del Agua actualizada e implementada</v>
          </cell>
          <cell r="AD330" t="str">
            <v>Actualización e implementación de la Política Pública del Agua</v>
          </cell>
          <cell r="AF330" t="str">
            <v>EPZ E.S.P.</v>
          </cell>
        </row>
        <row r="331">
          <cell r="X331" t="str">
            <v>Sectores hidráulicos modelados e implementados</v>
          </cell>
          <cell r="AD331" t="str">
            <v>Realizar la modelación e implementación de 9 sectores hidráulicos</v>
          </cell>
          <cell r="AF331" t="str">
            <v>EPZ E.S.P.</v>
          </cell>
        </row>
        <row r="332">
          <cell r="X332" t="str">
            <v>Estudios y diseños para la optimización de la PTAP Alto del Águila realizados</v>
          </cell>
          <cell r="AD332" t="str">
            <v>Realizar estudios y diseños para la optimización de la PTAP Alto del Águila</v>
          </cell>
          <cell r="AF332" t="str">
            <v>EPZ E.S.P.</v>
          </cell>
        </row>
        <row r="333">
          <cell r="X333" t="str">
            <v>Ampliación y/o reposición de redes de distribucion de acueducto</v>
          </cell>
          <cell r="AD333" t="str">
            <v>Ampliación y/o reposición de 2000 metros de redes de distribución de acueducto</v>
          </cell>
          <cell r="AF333" t="str">
            <v>EPZ E.S.P.</v>
          </cell>
        </row>
        <row r="334">
          <cell r="X334" t="str">
            <v xml:space="preserve">Plan Maestro de Acueducto actualizado </v>
          </cell>
          <cell r="AD334" t="str">
            <v>Actualización del Plan Maestro de Acueducto</v>
          </cell>
          <cell r="AF334" t="str">
            <v>EPZ E.S.P.</v>
          </cell>
        </row>
        <row r="335">
          <cell r="X335" t="str">
            <v>Tanque de Contacto de cloro con factibilidad, construcción y puesta en operación</v>
          </cell>
          <cell r="AD335" t="str">
            <v>Factibilidad, construcción y puesta en operación de un tanque de contacto de cloro</v>
          </cell>
          <cell r="AF335" t="str">
            <v>EPZ E.S.P.</v>
          </cell>
        </row>
        <row r="336">
          <cell r="X336" t="str">
            <v>Telemetría y macromedición diseñadas e implementadas en el sistema de tratamiento, conducción, almacenamiento y distribución de agua potable</v>
          </cell>
          <cell r="AD336" t="str">
            <v>Diseño e implementación de telemetría y macromedición en el sistema de tratamiento, conducción, almacenamiento y distribución de agua potable</v>
          </cell>
          <cell r="AF336" t="str">
            <v>EPZ E.S.P.</v>
          </cell>
        </row>
        <row r="337">
          <cell r="X337" t="str">
            <v>Sistema de medición en línea para el proceso de potabilización de agua implementado</v>
          </cell>
          <cell r="AD337" t="str">
            <v>Implementación de un sistema de medición en línea para el proceso de potabilización del agua</v>
          </cell>
          <cell r="AF337" t="str">
            <v>EPZ E.S.P.</v>
          </cell>
        </row>
        <row r="338">
          <cell r="X338" t="str">
            <v>Red de conducción desde PTAP regional con factibilidad, construcción y puesta en operación</v>
          </cell>
          <cell r="AD338" t="str">
            <v>Factibilidad, construcción y puesta en operación de la red de conducción desde la PTAP regional hasta el tanque de almacenamiento</v>
          </cell>
          <cell r="AF338" t="str">
            <v>EPZ E.S.P.</v>
          </cell>
        </row>
        <row r="339">
          <cell r="X339" t="str">
            <v>Desarenador en el sistema de aducción diseñado y construido</v>
          </cell>
          <cell r="AD339" t="str">
            <v>Diseño y construcción de un desarenador en el sistema de aducción</v>
          </cell>
          <cell r="AF339" t="str">
            <v>EPZ E.S.P.</v>
          </cell>
        </row>
        <row r="340">
          <cell r="X340" t="str">
            <v>Red de aducción en el sistema de agua potable con factibilidad, construcción y puesta en operación</v>
          </cell>
          <cell r="AD340" t="str">
            <v>Factibilidad, construcción y puesta en operación de una red de aducción en el sistema de agua potable</v>
          </cell>
          <cell r="AF340" t="str">
            <v>EPZ E.S.P.</v>
          </cell>
        </row>
        <row r="341">
          <cell r="X341" t="str">
            <v>Subestación eléctrica de la planta regional y sistema eléctrico con factibilidad, construcción y puesta en operación</v>
          </cell>
          <cell r="AD341" t="str">
            <v>Factibilidad, construcción y puesta en operación de la subestación eléctrica de la planta regional y sistema eléctrico</v>
          </cell>
          <cell r="AF341" t="str">
            <v>EPZ E.S.P.</v>
          </cell>
        </row>
        <row r="342">
          <cell r="X342" t="str">
            <v xml:space="preserve">Suscriptores de acueducto </v>
          </cell>
          <cell r="AD342" t="str">
            <v xml:space="preserve">Aumentar a 56696 el número de suscriptores de acueducto </v>
          </cell>
          <cell r="AF342" t="str">
            <v>EPZ E.S.P.</v>
          </cell>
        </row>
        <row r="343">
          <cell r="X343" t="str">
            <v>Suscriptores de alcantarillado</v>
          </cell>
          <cell r="AD343" t="str">
            <v>Aumentar a 55936 el número de suscriptores de alcantarillado</v>
          </cell>
          <cell r="AF343" t="str">
            <v>EPZ E.S.P.</v>
          </cell>
        </row>
        <row r="344">
          <cell r="X344" t="str">
            <v>Suscriptores de aseo</v>
          </cell>
          <cell r="AD344" t="str">
            <v>Aumentar a 56331 el número de suscriptores de aseo</v>
          </cell>
          <cell r="AF344" t="str">
            <v>EPZ E.S.P.</v>
          </cell>
        </row>
        <row r="345">
          <cell r="X345" t="str">
            <v>Suscriptores con reposición de medidor</v>
          </cell>
          <cell r="AD345" t="str">
            <v>Reponer 10000 medidores a suscriptores</v>
          </cell>
          <cell r="AF345" t="str">
            <v>EPZ E.S.P.</v>
          </cell>
        </row>
        <row r="346">
          <cell r="X346" t="str">
            <v>Estrategias de sensibilización ambiental  implementadas</v>
          </cell>
          <cell r="AD346" t="str">
            <v xml:space="preserve">Implementar 3 estrategias  de sensibilización ambiental </v>
          </cell>
          <cell r="AF346" t="str">
            <v>EPZ E.S.P.</v>
          </cell>
        </row>
        <row r="347">
          <cell r="X347" t="str">
            <v>Estación de Bombeo de Aguas Residuales EBAR optimizada y ampliada</v>
          </cell>
          <cell r="AD347" t="str">
            <v>Optimización y ampliación de la Estación de Bombeo de Aguas Residuales EBAR</v>
          </cell>
          <cell r="AF347" t="str">
            <v>EPZ E.S.P.</v>
          </cell>
        </row>
        <row r="348">
          <cell r="X348" t="str">
            <v>Vertimientos a cuerpos hídricos del municipio eliminados de acuerdo al PSMV</v>
          </cell>
          <cell r="AD348" t="str">
            <v>Eliminación de 4 vertimientos a cuerpos hídricos del municipio de acuerdo al PSMV.</v>
          </cell>
          <cell r="AF348" t="str">
            <v>EPZ E.S.P.</v>
          </cell>
        </row>
        <row r="349">
          <cell r="X349" t="str">
            <v>Nueva PTAR Zipa II terminada y puesta en operación</v>
          </cell>
          <cell r="AD349" t="str">
            <v xml:space="preserve">Terminación y puesta en operación de la nueva PTAR Zipa II </v>
          </cell>
          <cell r="AF349" t="str">
            <v>EPZ E.S.P.</v>
          </cell>
        </row>
        <row r="350">
          <cell r="X350" t="str">
            <v>Línea de impulsión Zipa I - Zipa II (EBAR) construida</v>
          </cell>
          <cell r="AD350" t="str">
            <v>Construcción línea de impulsión Zipa I - Zipa II (EBAR)</v>
          </cell>
          <cell r="AF350" t="str">
            <v>EPZ E.S.P.</v>
          </cell>
        </row>
        <row r="351">
          <cell r="X351" t="str">
            <v>Plan Maestro de Alcantarillado formulado</v>
          </cell>
          <cell r="AD351" t="str">
            <v>Formulación del Plan Maestro de Alcantarillado</v>
          </cell>
          <cell r="AF351" t="str">
            <v>EPZ E.S.P.</v>
          </cell>
        </row>
        <row r="352">
          <cell r="X352" t="str">
            <v>Estudios y diseños de emisarios finales formulados y aprobados</v>
          </cell>
          <cell r="AD352" t="str">
            <v xml:space="preserve">Formulación y aprobación de 6 estudios y diseños de emisarios finales </v>
          </cell>
          <cell r="AF352" t="str">
            <v>EPZ E.S.P.</v>
          </cell>
        </row>
        <row r="353">
          <cell r="X353" t="str">
            <v>Sistema de alcantarillado pluvial calle 8va construido</v>
          </cell>
          <cell r="AD353" t="str">
            <v>Construcción de un sistema de alcantarillado pluvial  calle 8va</v>
          </cell>
          <cell r="AF353" t="str">
            <v>EPZ E.S.P.</v>
          </cell>
        </row>
        <row r="354">
          <cell r="X354" t="str">
            <v>Colectores para el corredor de la calle 4ta construidos</v>
          </cell>
          <cell r="AD354" t="str">
            <v xml:space="preserve">Construcción de colector pluvial  para el corredor de la calle 4ta </v>
          </cell>
          <cell r="AF354" t="str">
            <v>EPZ E.S.P.</v>
          </cell>
        </row>
        <row r="355">
          <cell r="X355" t="str">
            <v xml:space="preserve">Equipo de succión - presión adquirido </v>
          </cell>
          <cell r="AD355" t="str">
            <v>Adquisición equipo succión presión para Empresas Públicas de Zipaquirá</v>
          </cell>
          <cell r="AF355" t="str">
            <v>EPZ E.S.P.</v>
          </cell>
        </row>
        <row r="356">
          <cell r="X356" t="str">
            <v>Redes de Alcantarillado pluvial y sanitario del municipio de Zipaquirá con reposición y/o expansión realizada</v>
          </cell>
          <cell r="AD356" t="str">
            <v xml:space="preserve">Reposición y/o expansión de 2.000 metros de redes de Alcantarillado pluvial y sanitario del municipio de Zipaquirá </v>
          </cell>
          <cell r="AF356" t="str">
            <v>EPZ E.S.P.</v>
          </cell>
        </row>
        <row r="357">
          <cell r="X357" t="str">
            <v>Contenedores de residuos sólidos adquiridos</v>
          </cell>
          <cell r="AD357" t="str">
            <v>Adquisición de 100 contenedores de residuos sólidos para Empresas Públicas de Zipaquirá</v>
          </cell>
          <cell r="AF357" t="str">
            <v>EPZ E.S.P.</v>
          </cell>
        </row>
        <row r="358">
          <cell r="X358" t="str">
            <v>Camiones compactadores adquiridos</v>
          </cell>
          <cell r="AD358" t="str">
            <v xml:space="preserve">Adquisición de 2 camiones compactadores de residuos sólidos </v>
          </cell>
          <cell r="AF358" t="str">
            <v>EPZ E.S.P.</v>
          </cell>
        </row>
        <row r="359">
          <cell r="X359" t="str">
            <v>Proyecto de la Planta de Aprovechamiento de Residuos Orgánicos</v>
          </cell>
          <cell r="AD359" t="str">
            <v>Ejecutar al 35% el proyecto de Planta de Aprovechamiento de Residuos Orgánicos</v>
          </cell>
          <cell r="AF359" t="str">
            <v>EPZ E.S.P.</v>
          </cell>
        </row>
        <row r="360">
          <cell r="X360" t="str">
            <v>Vívero existente ampliado y mantenido</v>
          </cell>
          <cell r="AD360" t="str">
            <v>Ampliar y mantener el vívero EPZ</v>
          </cell>
          <cell r="AF360" t="str">
            <v>EPZ E.S.P.</v>
          </cell>
        </row>
        <row r="361">
          <cell r="X361" t="str">
            <v>Nuevas microrutas de recolección de residuos orgánicos implementadas</v>
          </cell>
          <cell r="AD361" t="str">
            <v>Implementar 2 nuevas microrutas de recolección de residuos orgánicos en el municipio de Zipaquirá</v>
          </cell>
          <cell r="AF361" t="str">
            <v>EPZ E.S.P.</v>
          </cell>
        </row>
        <row r="362">
          <cell r="X362" t="str">
            <v>Árboles nativos sembrados</v>
          </cell>
          <cell r="AD362" t="str">
            <v>Siembra de 10000 árboles nativos</v>
          </cell>
          <cell r="AF362" t="str">
            <v>EPZ E.S.P.</v>
          </cell>
        </row>
        <row r="363">
          <cell r="X363" t="str">
            <v>Asociaciones agropecuarias beneficiadas con asistencia técnica</v>
          </cell>
          <cell r="AD363" t="str">
            <v>Beneficiar a 11 Asociaciones agropecuarias con asistencia técnica</v>
          </cell>
          <cell r="AF363" t="str">
            <v>Secretaría de Desarrollo Rural y Ambiente</v>
          </cell>
        </row>
        <row r="364">
          <cell r="X364" t="str">
            <v xml:space="preserve">Asociaciones agropecuarias beneficiadas con la entrega de insumos y equipos para el fortalecimiento de las actividades agropecuarias </v>
          </cell>
          <cell r="AD364" t="str">
            <v>Beneficiar a 8 asociaciones agropecuarias con la entrega de insumos y equipos para el fortalecimiento de las actividades agropecuarias</v>
          </cell>
          <cell r="AF364" t="str">
            <v>Secretaría de Desarrollo Rural y Ambiente</v>
          </cell>
        </row>
        <row r="365">
          <cell r="X365" t="str">
            <v>Empresas rurales apoyadas con fortalecimiento técnico, legal y administrativo,  incluyendo insumos y/o equipos en el marco del emprendimiento para el desarrollo rural</v>
          </cell>
          <cell r="AD365" t="str">
            <v>Apoyar 6 empresas rurales con el fortalecimiento técnico, legal y administrativo, incluyendo insumos y/o equipos en el marco del emprendimiento para el desarrollo rural.</v>
          </cell>
          <cell r="AF365" t="str">
            <v>Secretaría de Desarrollo Rural y Ambiente</v>
          </cell>
        </row>
        <row r="366">
          <cell r="X366" t="str">
            <v xml:space="preserve">Usuarios beneficiados en el proyecto de turismo rural y naturaleza “Destino Rural” </v>
          </cell>
          <cell r="AD366" t="str">
            <v xml:space="preserve">Beneficiar a 24 usuarios en el proyecto de turismo rural y naturaleza “Destino Rural” </v>
          </cell>
          <cell r="AF366" t="str">
            <v>Secretaría de Desarrollo Rural y Ambiente</v>
          </cell>
        </row>
        <row r="367">
          <cell r="X367" t="str">
            <v>Política Pública de Desarrollo Rural formulada e implementada</v>
          </cell>
          <cell r="AD367" t="str">
            <v xml:space="preserve">Formular e implementar la Política Pública de Desarrollo Rural </v>
          </cell>
          <cell r="AF367" t="str">
            <v>Secretaría de Desarrollo Rural y Ambiente</v>
          </cell>
        </row>
        <row r="368">
          <cell r="X368" t="str">
            <v>Caracterización rural socioeconómica y técnica de la producción agropecuaria y las necesidades campesinas del municipio de Zipaquirá realizada</v>
          </cell>
          <cell r="AD368" t="str">
            <v>Realizar una (1) caracterización rural socioeconómica y técnica de la producción agropecuaria y las necesidades campesinas del municipio de Zipaquirá</v>
          </cell>
          <cell r="AF368" t="str">
            <v>Secretaría de Desarrollo Rural y Ambiente</v>
          </cell>
        </row>
        <row r="369">
          <cell r="X369" t="str">
            <v>Usuarios vinculados a estrategias de fortalecimiento de negocios verdes.</v>
          </cell>
          <cell r="AD369" t="str">
            <v>Aumentar a 60 los usuarios vinculados a estrategias de fortalecimiento de negocios verdes.</v>
          </cell>
          <cell r="AF369" t="str">
            <v>Secretaría de Desarrollo Rural y Ambiente</v>
          </cell>
        </row>
        <row r="370">
          <cell r="X370" t="str">
            <v>Festivales institucionalizados y realizados que promuevan el fortalecimiento de los negocios verdes; la sostenibilidad y la economía circular en el municipio de Zipaquirá .</v>
          </cell>
          <cell r="AD370" t="str">
            <v>Institucionalizar y realizar un (1) festival campesino, ambiental y agroecológico que promueva y fortalezca la cultura campesina incluyendo los cultivos ancestrales, los negocios verdes; la sostenibilidad y la economía circular en el municipio de Zipaquirá.</v>
          </cell>
          <cell r="AF370" t="str">
            <v>Secretaría de Desarrollo Rural y Ambiente</v>
          </cell>
        </row>
        <row r="371">
          <cell r="X371" t="str">
            <v>Mujeres campesinas beneficiadas con apoyo a emprendimientos rurales en el marco del programa "Mujeres Poderosas"</v>
          </cell>
          <cell r="AD371" t="str">
            <v>Beneficiar a 40 mujeres campesinas con apoyo a emprendimientos rurales en el marco del programa "Mujeres Poderosas"</v>
          </cell>
          <cell r="AF371" t="str">
            <v>Secretaría de Desarrollo Rural y Ambiente</v>
          </cell>
        </row>
        <row r="372">
          <cell r="X372" t="str">
            <v>Jóvenes rurales beneficiados con entrega de estimulos para ejecución en unidades productivas.</v>
          </cell>
          <cell r="AD372" t="str">
            <v>Beneficiar 25 jóvenes rurales con entrega de estimulos para ejecución en unidades productivas.</v>
          </cell>
          <cell r="AF372" t="str">
            <v>Secretaría de Desarrollo Rural y Ambiente</v>
          </cell>
        </row>
        <row r="373">
          <cell r="X373" t="str">
            <v>Servicios de extensión agropecuaria prestados el sector rural</v>
          </cell>
          <cell r="AD373" t="str">
            <v>Prestar 4.400 servicios de extensión agropecuaria en el sector rural</v>
          </cell>
          <cell r="AF373" t="str">
            <v>Secretaría de Desarrollo Rural y Ambiente</v>
          </cell>
        </row>
        <row r="374">
          <cell r="X374" t="str">
            <v>Banco de alimentos en funcionamiento.</v>
          </cell>
          <cell r="AD374" t="str">
            <v>Poner en funcionamiento un Banco de Alimentos Municipal.</v>
          </cell>
          <cell r="AF374" t="str">
            <v>Secretaría de Desarrollo Rural y Ambiente</v>
          </cell>
        </row>
        <row r="375">
          <cell r="X375" t="str">
            <v>Productores agopecuarios campesinos que participan en los mercados  itinerantes y de plaza de mercado.</v>
          </cell>
          <cell r="AD375" t="str">
            <v>Apoyar técnica, comercial y logísticamente a los mercados campesinos dando cumplimiento al  Acuerdo 17 de 2020, beneficiando a 60 productores agropecuarios</v>
          </cell>
          <cell r="AF375" t="str">
            <v>Secretaría de Desarrollo Rural y Ambiente</v>
          </cell>
        </row>
        <row r="376">
          <cell r="X376" t="str">
            <v xml:space="preserve">Productores beneficiados con acceso a los servicios del banco de maquinaria </v>
          </cell>
          <cell r="AD376" t="str">
            <v xml:space="preserve">Beneficiar a 120 productores con acceso a los servicios del banco de maquinaria </v>
          </cell>
          <cell r="AF376" t="str">
            <v>Secretaría de Desarrollo Rural y Ambiente</v>
          </cell>
        </row>
        <row r="377">
          <cell r="X377" t="str">
            <v>Vitrina comercial agropecuaria en funcionamiento</v>
          </cell>
          <cell r="AD377" t="str">
            <v>Realizar la puesta en funcionamiento de una (01) Vitrina comercial agropecuaria</v>
          </cell>
          <cell r="AF377" t="str">
            <v>Secretaría de Desarrollo Rural y Ambiente</v>
          </cell>
        </row>
        <row r="378">
          <cell r="X378" t="str">
            <v>Productores beneficiados en el proyecto de cultivos ancestrales.</v>
          </cell>
          <cell r="AD378" t="str">
            <v>Beneficiar a 60 productores rurales en el proyecto de cultivos ancestrales zipaquireños.</v>
          </cell>
          <cell r="AF378" t="str">
            <v>Secretaría de Desarrollo Rural y Ambiente</v>
          </cell>
        </row>
        <row r="379">
          <cell r="X379" t="str">
            <v>Elaborar e implementar un programa productivo enfocado a victimas de conflicto armado</v>
          </cell>
          <cell r="AD379" t="str">
            <v>Elaborar e implementar un programa productivo enfocado a victimas de conflicto armado</v>
          </cell>
          <cell r="AF379" t="str">
            <v>Secretaría de Desarrollo Rural y Ambiente</v>
          </cell>
        </row>
        <row r="380">
          <cell r="X380" t="str">
            <v>Productores rurales beneficiados a través de herramientas de innovación y tecnología agropecuaria.</v>
          </cell>
          <cell r="AD380" t="str">
            <v>Beneficiar a 30 productores rurales a través de herramientas de innovación y tecnología agropecuaria.</v>
          </cell>
          <cell r="AF380" t="str">
            <v>Secretaría de Desarrollo Rural y Ambiente</v>
          </cell>
        </row>
        <row r="381">
          <cell r="X381" t="str">
            <v xml:space="preserve">Animales de producción mejorados genéticamente </v>
          </cell>
          <cell r="AD381" t="str">
            <v>Mejorar genéticamente 160 animales de producción (Medianos y pequeños productores)</v>
          </cell>
          <cell r="AF381" t="str">
            <v>Secretaría de Desarrollo Rural y Ambiente</v>
          </cell>
        </row>
        <row r="382">
          <cell r="X382" t="str">
            <v>Unidades productivas beneficiadas con análisis de suelo</v>
          </cell>
          <cell r="AD382" t="str">
            <v>Beneficiar a 120 unidades productivas con análisis de suelo</v>
          </cell>
          <cell r="AF382" t="str">
            <v>Secretaría de Desarrollo Rural y Ambiente</v>
          </cell>
        </row>
        <row r="383">
          <cell r="X383" t="str">
            <v>Bovinos beneficiados</v>
          </cell>
          <cell r="AD383" t="str">
            <v>Beneficio de 96.000  Bovinos</v>
          </cell>
          <cell r="AF383" t="str">
            <v>EFZ</v>
          </cell>
        </row>
        <row r="384">
          <cell r="X384" t="str">
            <v>Porcinos beneficiados</v>
          </cell>
          <cell r="AD384" t="str">
            <v>Beneficio de 108.000 Porcinos</v>
          </cell>
          <cell r="AF384" t="str">
            <v>EFZ</v>
          </cell>
        </row>
        <row r="385">
          <cell r="X385" t="str">
            <v>Mantenimiento y cumplimiento de la Norma Técnica Colombiana ISO 9001-2015 y Decreto 1500 de 2007</v>
          </cell>
          <cell r="AD385" t="str">
            <v>Mantener 2 certificaciones técnicas de norma para la planta ( ISO 9001-2015 y Decreto 1500 de 2007)</v>
          </cell>
          <cell r="AF385" t="str">
            <v>EFZ</v>
          </cell>
        </row>
        <row r="386">
          <cell r="X386" t="str">
            <v>Capacitación en fortalecimiento empresarial con los usuarios y clientes de la EFZ</v>
          </cell>
          <cell r="AD386" t="str">
            <v>Realizar 12 capacitaciones en fortalecimiento empresarial con los usuarios y clientes de la EFZ</v>
          </cell>
          <cell r="AF386" t="str">
            <v>EFZ</v>
          </cell>
        </row>
        <row r="387">
          <cell r="X387" t="str">
            <v>Nuevas líneas de negocio implementadas en la EFZ</v>
          </cell>
          <cell r="AD387" t="str">
            <v>Implementar 2 nuevas líneas de negocio en la EFZ</v>
          </cell>
          <cell r="AF387" t="str">
            <v>EFZ</v>
          </cell>
        </row>
        <row r="388">
          <cell r="X388" t="str">
            <v>Marca y/o sello implementado en los productos y/o derivados cárnicos y/o subproductos EFZ</v>
          </cell>
          <cell r="AD388" t="str">
            <v>Implementar 1 marca y/o sello para productos y/o derivados cárnicos y/o subproductos</v>
          </cell>
          <cell r="AF388" t="str">
            <v>EFZ</v>
          </cell>
        </row>
        <row r="389">
          <cell r="X389" t="str">
            <v>Emprendedores y/o empresas orientadas técnicamente en temas de legalidad y/o formalización</v>
          </cell>
          <cell r="AD389" t="str">
            <v>Orientar técnicamente a 800 emprendedores y/o empresas en temas de legalidad y/o formalización.</v>
          </cell>
          <cell r="AF389" t="str">
            <v>Secretaría de Desarrollo Económico y Turismo</v>
          </cell>
        </row>
        <row r="390">
          <cell r="X390" t="str">
            <v>Programas de gestión empresarial a unidades productivas implementadas</v>
          </cell>
          <cell r="AD390" t="str">
            <v xml:space="preserve">Aumentar a 5 programas de gestión empresarial a unidades productivas implementadas </v>
          </cell>
          <cell r="AF390" t="str">
            <v>Secretaría de Desarrollo Económico y Turismo</v>
          </cell>
        </row>
        <row r="391">
          <cell r="X391" t="str">
            <v xml:space="preserve">Emprendimientos asistidos profesionalmente en finanzas, mercadeo, administración y operaciones de los diversos sectores económicos </v>
          </cell>
          <cell r="AD391" t="str">
            <v xml:space="preserve">Asistir a 800  emprendimientos profesionalmente en finanzas, mercadeo, administración y operaciones de los diversos sectores económicos </v>
          </cell>
          <cell r="AF391" t="str">
            <v>Secretaría de Desarrollo Económico y Turismo</v>
          </cell>
        </row>
        <row r="392">
          <cell r="X392" t="str">
            <v xml:space="preserve">Documentos normativos vigentes actualizados </v>
          </cell>
          <cell r="AD392" t="str">
            <v>Actualización de 2 documentos normativos vigentes.</v>
          </cell>
          <cell r="AF392" t="str">
            <v>Secretaría de Desarrollo Económico y Turismo</v>
          </cell>
        </row>
        <row r="393">
          <cell r="X393" t="str">
            <v>Beneficiarios del Fondo Progresa</v>
          </cell>
          <cell r="AD393" t="str">
            <v>Aumentar a 200 los beneficiados del Fondo Progresa</v>
          </cell>
          <cell r="AF393" t="str">
            <v>Secretaría de Desarrollo Económico y Turismo</v>
          </cell>
        </row>
        <row r="394">
          <cell r="X394" t="str">
            <v xml:space="preserve">Eventos, festivales, ferias y actividades de promoción turística, empresarial y de cultura emprendedora realizados </v>
          </cell>
          <cell r="AD394" t="str">
            <v xml:space="preserve">Realizar 116 eventos, festivales, ferias y actividades de promoción turística, empresarial y de cultura emprendedora </v>
          </cell>
          <cell r="AF394" t="str">
            <v>Secretaría de Desarrollo Económico y Turismo</v>
          </cell>
        </row>
        <row r="395">
          <cell r="X395" t="str">
            <v>Planes de negocio con acompañamiento en su estructuración</v>
          </cell>
          <cell r="AD395" t="str">
            <v>Acompañar la estructuración de 200 planes de negocio</v>
          </cell>
          <cell r="AF395" t="str">
            <v>Secretaría de Desarrollo Económico y Turismo</v>
          </cell>
        </row>
        <row r="396">
          <cell r="X396" t="str">
            <v xml:space="preserve">Actividades de difusión de nuevas tecnologías o innovación </v>
          </cell>
          <cell r="AD396" t="str">
            <v>Realizar 4 actividades de fortalecimiento empresarial de nuevas tecnologías</v>
          </cell>
          <cell r="AF396" t="str">
            <v>Secretaría de Desarrollo Económico y Turismo</v>
          </cell>
        </row>
        <row r="397">
          <cell r="X397" t="str">
            <v xml:space="preserve">Capacitaciones a unidades productivas en los diferentes sectores, enfocados a segmentos de productividad y competitividad </v>
          </cell>
          <cell r="AD397" t="str">
            <v xml:space="preserve">Realizar 50 capacitaciones a unidades productivas en los diferentes sectores, enfocados a segmentos de productividad y competitividad </v>
          </cell>
          <cell r="AF397" t="str">
            <v>Secretaría de Desarrollo Económico y Turismo</v>
          </cell>
        </row>
        <row r="398">
          <cell r="X398" t="str">
            <v>Personas orientadas laboralmente</v>
          </cell>
          <cell r="AD398" t="str">
            <v>Orientar laboralmente a 16000 personas</v>
          </cell>
          <cell r="AF398" t="str">
            <v>Secretaría de Desarrollo Económico y Turismo</v>
          </cell>
        </row>
        <row r="399">
          <cell r="X399" t="str">
            <v>Personas capacitadas en habilidades y competencias laborales</v>
          </cell>
          <cell r="AD399" t="str">
            <v>Capacitar a 720 personas en habilidades y competencias laborales</v>
          </cell>
          <cell r="AF399" t="str">
            <v>Secretaría de Desarrollo Económico y Turismo</v>
          </cell>
        </row>
        <row r="400">
          <cell r="X400" t="str">
            <v>Empresas sensibilizadas con estrategias para promover y prevenir el trabajo infantil y la inclusión laboral de población vulnerable.</v>
          </cell>
          <cell r="AD400" t="str">
            <v>Sensibilizar a 100 empresas en estrategias para promover y prevenir el trabajo infantil y la inclusión laboral de población vulnerable</v>
          </cell>
          <cell r="AF400" t="str">
            <v>Secretaría de Desarrollo Económico y Turismo</v>
          </cell>
        </row>
        <row r="401">
          <cell r="X401" t="str">
            <v>Estudiantes beneficiados de la Cátedra de Turismo (Acuerdo No. 11 de 2021)</v>
          </cell>
          <cell r="AD401" t="str">
            <v>Beneficiar a 220 estudiantes con la Cátedra de Turismo</v>
          </cell>
          <cell r="AF401" t="str">
            <v>Secretaría de Desarrollo Económico y Turismo</v>
          </cell>
        </row>
        <row r="402">
          <cell r="X402" t="str">
            <v>Metas del Plan de Desarrollo Turístico Prospectivo 2029 (PDTP) Acuerdo 09 de 28 de noviembre de 2019 implementadas.</v>
          </cell>
          <cell r="AD402" t="str">
            <v xml:space="preserve">Implementar 26 metas del Plan de Desarrollo Turístico Prospectivo 2029 (PDTP) Acuerdo 09 de 28 de noviembre de 2019. </v>
          </cell>
          <cell r="AF402" t="str">
            <v>Secretaría de Desarrollo Económico y Turismo</v>
          </cell>
        </row>
        <row r="403">
          <cell r="X403" t="str">
            <v>Prestadores de servicios turísticos beneficiados a través de la Red de Apoyo a Ideas Innovadoras de Turismo - RAIIT</v>
          </cell>
          <cell r="AD403" t="str">
            <v>Beneficiar a 20 prestadores de servicios turísticos a través de la Red de Apoyo a Ideas Innovadoras de Turismo RAIIT</v>
          </cell>
          <cell r="AF403" t="str">
            <v>Secretaría de Desarrollo Económico y Turismo</v>
          </cell>
        </row>
        <row r="404">
          <cell r="X404" t="str">
            <v>Paseo de La Esperanza construido y habilitado</v>
          </cell>
          <cell r="AD404" t="str">
            <v xml:space="preserve">Construir y habilitar el Paseo de La Esperanza </v>
          </cell>
          <cell r="AF404" t="str">
            <v>Secretaría de Desarrollo Económico y Turismo</v>
          </cell>
        </row>
        <row r="405">
          <cell r="X405" t="str">
            <v>Estrategia para la promoción de Zipaquirá como destino fílmico creada</v>
          </cell>
          <cell r="AD405" t="str">
            <v xml:space="preserve">Crear 1 estrategia para la promoción de Zipaquirá como destino fílmico </v>
          </cell>
          <cell r="AF405" t="str">
            <v>Secretaría de Desarrollo Económico y Turismo</v>
          </cell>
        </row>
        <row r="406">
          <cell r="X406" t="str">
            <v xml:space="preserve">Espacio recuperado para la función turística, comercial y de desarrollo económico del municipio  </v>
          </cell>
          <cell r="AD406" t="str">
            <v xml:space="preserve">Recuperar un (1) espacio para la función turística, comercial y de desarrollo económico del municipio  </v>
          </cell>
          <cell r="AF406" t="str">
            <v>Secretaría de Desarrollo Económico y Turismo</v>
          </cell>
        </row>
        <row r="407">
          <cell r="X407" t="str">
            <v xml:space="preserve">Nuevos servicios y/o atractivos habilitados e implementados en el Parque de la de Sal </v>
          </cell>
          <cell r="AD407" t="str">
            <v xml:space="preserve">Habilitar cuatro (4) nuevos servicios y/o atractivos  en el Parque de la Sal de Zipaquirá </v>
          </cell>
          <cell r="AF407" t="str">
            <v xml:space="preserve">Catedral de Sal de Zipaquirá </v>
          </cell>
        </row>
        <row r="408">
          <cell r="X408" t="str">
            <v xml:space="preserve">Espacios del Parque de la Sal adecuados </v>
          </cell>
          <cell r="AD408" t="str">
            <v>Adecuar tres (03) espacios del Parque de la Sal</v>
          </cell>
          <cell r="AF408" t="str">
            <v xml:space="preserve">Catedral de Sal de Zipaquirá </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heet"/>
    </sheetNames>
    <sheetDataSet>
      <sheetData sheetId="0">
        <row r="2">
          <cell r="C2" t="str">
            <v>GASTOS DE INVERSION ZIPAQUIRA CREE PROTEGE Y AVANZA</v>
          </cell>
          <cell r="J2">
            <v>97144612679.759995</v>
          </cell>
        </row>
        <row r="3">
          <cell r="C3" t="str">
            <v>ZIPAQUIRA CREE</v>
          </cell>
          <cell r="J3">
            <v>25860476550.23</v>
          </cell>
        </row>
        <row r="4">
          <cell r="C4" t="str">
            <v>GOBIERNO TERRITORIAL</v>
          </cell>
          <cell r="J4">
            <v>2375018685.1799998</v>
          </cell>
        </row>
        <row r="5">
          <cell r="C5" t="str">
            <v>ZIPAQUIRA RECAUDA E INFORMA</v>
          </cell>
          <cell r="J5">
            <v>332626665</v>
          </cell>
        </row>
        <row r="6">
          <cell r="C6" t="str">
            <v xml:space="preserve">Realizar fiscalización a 6000 establecimientos de comercio del Municipio de Zipaquirá </v>
          </cell>
          <cell r="G6">
            <v>57701667</v>
          </cell>
          <cell r="J6">
            <v>57701667</v>
          </cell>
        </row>
        <row r="7">
          <cell r="C7" t="str">
            <v>Adquisición de bienes y servicios</v>
          </cell>
          <cell r="G7">
            <v>57701667</v>
          </cell>
          <cell r="J7">
            <v>57701667</v>
          </cell>
        </row>
        <row r="8">
          <cell r="C8" t="str">
            <v>Adquisiciones diferentes de activos</v>
          </cell>
          <cell r="G8">
            <v>57701667</v>
          </cell>
          <cell r="J8">
            <v>57701667</v>
          </cell>
        </row>
        <row r="9">
          <cell r="C9" t="str">
            <v>Adquisiciones de servicios</v>
          </cell>
          <cell r="G9">
            <v>57701667</v>
          </cell>
          <cell r="J9">
            <v>57701667</v>
          </cell>
        </row>
        <row r="10">
          <cell r="C10" t="str">
            <v xml:space="preserve">Servicios prestados a las empresas y servicios de producción </v>
          </cell>
          <cell r="G10">
            <v>57701667</v>
          </cell>
          <cell r="J10">
            <v>57701667</v>
          </cell>
        </row>
        <row r="11">
          <cell r="C11" t="str">
            <v xml:space="preserve">Adquirir servicios profesionales y de apoyo para fiscalizar establecimientos de comercio </v>
          </cell>
          <cell r="G11">
            <v>57701667</v>
          </cell>
          <cell r="J11">
            <v>57701667</v>
          </cell>
        </row>
        <row r="12">
          <cell r="C12" t="str">
            <v>ICLD- IMPUESTOS</v>
          </cell>
          <cell r="G12">
            <v>57701667</v>
          </cell>
          <cell r="J12">
            <v>57701667</v>
          </cell>
        </row>
        <row r="13">
          <cell r="C13" t="str">
            <v>Incrementar la recuperación de cartera del impuesto predial municipal en un 35%</v>
          </cell>
          <cell r="G13">
            <v>166129999</v>
          </cell>
          <cell r="J13">
            <v>166129999</v>
          </cell>
        </row>
        <row r="14">
          <cell r="C14" t="str">
            <v>Adquisición de bienes y servicios</v>
          </cell>
          <cell r="G14">
            <v>166129999</v>
          </cell>
          <cell r="J14">
            <v>166129999</v>
          </cell>
        </row>
        <row r="15">
          <cell r="C15" t="str">
            <v>Adquisiciones diferentes de activos</v>
          </cell>
          <cell r="G15">
            <v>166129999</v>
          </cell>
          <cell r="J15">
            <v>166129999</v>
          </cell>
        </row>
        <row r="16">
          <cell r="C16" t="str">
            <v>Adquisiciones de servicios</v>
          </cell>
          <cell r="G16">
            <v>166129999</v>
          </cell>
          <cell r="J16">
            <v>166129999</v>
          </cell>
        </row>
        <row r="17">
          <cell r="C17" t="str">
            <v xml:space="preserve">Servicios prestados a las empresas y servicios de producción </v>
          </cell>
          <cell r="G17">
            <v>166129999</v>
          </cell>
          <cell r="J17">
            <v>166129999</v>
          </cell>
        </row>
        <row r="18">
          <cell r="C18" t="str">
            <v>Adquirir servicios profesionales y de apoyo para desarrollar los procesos de recuperacion de cartera y cobro persuasivo y coactivo-</v>
          </cell>
          <cell r="G18">
            <v>166129999</v>
          </cell>
          <cell r="J18">
            <v>166129999</v>
          </cell>
        </row>
        <row r="19">
          <cell r="C19" t="str">
            <v>ICLD- IMPUESTOS</v>
          </cell>
          <cell r="G19">
            <v>166129999</v>
          </cell>
          <cell r="J19">
            <v>166129999</v>
          </cell>
        </row>
        <row r="20">
          <cell r="C20" t="str">
            <v>Automatización de 7 procesos y procedimientos de la Secretaría de Hacienda Municipal</v>
          </cell>
          <cell r="G20">
            <v>143000001.68000001</v>
          </cell>
          <cell r="J20">
            <v>108794999</v>
          </cell>
        </row>
        <row r="21">
          <cell r="C21" t="str">
            <v>Adquisición de bienes y servicios</v>
          </cell>
          <cell r="G21">
            <v>143000001.68000001</v>
          </cell>
          <cell r="J21">
            <v>108794999</v>
          </cell>
        </row>
        <row r="22">
          <cell r="C22" t="str">
            <v>Adquisiciones diferentes de activos</v>
          </cell>
          <cell r="G22">
            <v>143000001.68000001</v>
          </cell>
          <cell r="J22">
            <v>108794999</v>
          </cell>
        </row>
        <row r="23">
          <cell r="C23" t="str">
            <v>Adquisiciones de servicios</v>
          </cell>
          <cell r="G23">
            <v>143000001.68000001</v>
          </cell>
          <cell r="J23">
            <v>108794999</v>
          </cell>
        </row>
        <row r="24">
          <cell r="C24" t="str">
            <v xml:space="preserve">Servicios prestados a las empresas y servicios de producción </v>
          </cell>
          <cell r="G24">
            <v>143000001.68000001</v>
          </cell>
          <cell r="J24">
            <v>108794999</v>
          </cell>
        </row>
        <row r="25">
          <cell r="C25" t="str">
            <v>Adquirir servicios profesionales y de apoyo pararealizar el manejo y control de la informacion financiera</v>
          </cell>
          <cell r="G25">
            <v>143000001.68000001</v>
          </cell>
          <cell r="J25">
            <v>108794999</v>
          </cell>
        </row>
        <row r="26">
          <cell r="C26" t="str">
            <v>ICLD- IMPUESTOS</v>
          </cell>
          <cell r="G26">
            <v>83442588.900000006</v>
          </cell>
          <cell r="J26">
            <v>77594999</v>
          </cell>
        </row>
        <row r="27">
          <cell r="C27" t="str">
            <v>ICLD-SOBRETASA A LA GASOLINA</v>
          </cell>
          <cell r="G27">
            <v>59557412.780000001</v>
          </cell>
          <cell r="J27">
            <v>31200000</v>
          </cell>
        </row>
        <row r="28">
          <cell r="C28" t="str">
            <v>GOBIERNO CERCANO PARA VOLVER A CREER</v>
          </cell>
          <cell r="G28">
            <v>191609167</v>
          </cell>
          <cell r="J28">
            <v>191609167</v>
          </cell>
        </row>
        <row r="29">
          <cell r="C29" t="str">
            <v>Realizar 7 capacitaciones en materia jurídica, legal y administrativa en las diferentes Secretarías del municipio.</v>
          </cell>
          <cell r="G29">
            <v>191609167</v>
          </cell>
          <cell r="J29">
            <v>191609167</v>
          </cell>
        </row>
        <row r="30">
          <cell r="C30" t="str">
            <v>Adquisición de bienes y servicios</v>
          </cell>
          <cell r="G30">
            <v>191609167</v>
          </cell>
          <cell r="J30">
            <v>191609167</v>
          </cell>
        </row>
        <row r="31">
          <cell r="C31" t="str">
            <v>Adquisiciones diferentes de activos</v>
          </cell>
          <cell r="G31">
            <v>191609167</v>
          </cell>
          <cell r="J31">
            <v>191609167</v>
          </cell>
        </row>
        <row r="32">
          <cell r="C32" t="str">
            <v>Adquisiciones de servicios</v>
          </cell>
          <cell r="G32">
            <v>191609167</v>
          </cell>
          <cell r="J32">
            <v>191609167</v>
          </cell>
        </row>
        <row r="33">
          <cell r="C33" t="str">
            <v>Comercio y distribución; alojamiento; servicios de suministro de comidas y bebidas; servicios de transporte; y servicios de distribución de electricidad, gas y agua</v>
          </cell>
          <cell r="G33">
            <v>26910000</v>
          </cell>
          <cell r="J33">
            <v>26910000</v>
          </cell>
        </row>
        <row r="34">
          <cell r="C34" t="str">
            <v>Adquirir servicios profesionales y apoyo a la gestión documental en asuntos jurídicos, administrativos y legales</v>
          </cell>
          <cell r="G34">
            <v>26910000</v>
          </cell>
          <cell r="J34">
            <v>26910000</v>
          </cell>
        </row>
        <row r="35">
          <cell r="C35" t="str">
            <v>ICLD- IMPUESTOS</v>
          </cell>
          <cell r="G35">
            <v>26910000</v>
          </cell>
          <cell r="J35">
            <v>26910000</v>
          </cell>
        </row>
        <row r="36">
          <cell r="C36" t="str">
            <v xml:space="preserve">Servicios prestados a las empresas y servicios de producción </v>
          </cell>
          <cell r="G36">
            <v>164699167</v>
          </cell>
          <cell r="J36">
            <v>164699167</v>
          </cell>
        </row>
        <row r="37">
          <cell r="C37" t="str">
            <v>Adquirir servicios profesionales y apoyo a la gestión  en asuntos administrativos y contractuales</v>
          </cell>
          <cell r="G37">
            <v>164699167</v>
          </cell>
          <cell r="J37">
            <v>164699167</v>
          </cell>
        </row>
        <row r="38">
          <cell r="C38" t="str">
            <v>ICLD- IMPUESTOS</v>
          </cell>
          <cell r="G38">
            <v>164699167</v>
          </cell>
          <cell r="J38">
            <v>164699167</v>
          </cell>
        </row>
        <row r="39">
          <cell r="C39" t="str">
            <v>GOBIERNO CERCANO PARA VOLVER A CREER</v>
          </cell>
          <cell r="G39">
            <v>6408658322</v>
          </cell>
          <cell r="J39">
            <v>1823140157.1800001</v>
          </cell>
        </row>
        <row r="40">
          <cell r="C40" t="str">
            <v>Habilitar una (1) estrategia de asuntos interinstitucionales para la movilización de recursos a través de alianzas estratégicas a favor del municipio</v>
          </cell>
          <cell r="G40">
            <v>12074514</v>
          </cell>
          <cell r="J40">
            <v>12000000</v>
          </cell>
        </row>
        <row r="41">
          <cell r="C41" t="str">
            <v>Adquisición de bienes y servicios</v>
          </cell>
          <cell r="G41">
            <v>12074514</v>
          </cell>
          <cell r="J41">
            <v>12000000</v>
          </cell>
        </row>
        <row r="42">
          <cell r="C42" t="str">
            <v>Adquisiciones diferentes de activos</v>
          </cell>
          <cell r="G42">
            <v>12074514</v>
          </cell>
          <cell r="J42">
            <v>12000000</v>
          </cell>
        </row>
        <row r="43">
          <cell r="C43" t="str">
            <v>Adquisiciones de servicios</v>
          </cell>
          <cell r="G43">
            <v>12074514</v>
          </cell>
          <cell r="J43">
            <v>12000000</v>
          </cell>
        </row>
        <row r="44">
          <cell r="C44" t="str">
            <v xml:space="preserve">Servicios prestados a las empresas y servicios de producción </v>
          </cell>
          <cell r="G44">
            <v>12074514</v>
          </cell>
          <cell r="J44">
            <v>12000000</v>
          </cell>
        </row>
        <row r="45">
          <cell r="C45" t="str">
            <v>Enlace Interinstitucional</v>
          </cell>
          <cell r="G45">
            <v>12074514</v>
          </cell>
          <cell r="J45">
            <v>12000000</v>
          </cell>
        </row>
        <row r="46">
          <cell r="C46" t="str">
            <v>ICLD- IMPUESTOS</v>
          </cell>
          <cell r="G46">
            <v>12074514</v>
          </cell>
          <cell r="J46">
            <v>12000000</v>
          </cell>
        </row>
        <row r="47">
          <cell r="C47" t="str">
            <v>Realizar 16 eventos municipales de promoción y fortalecimiento de Zipaquirá a nivel nacional, regional y/o municipal</v>
          </cell>
          <cell r="G47">
            <v>65000000</v>
          </cell>
          <cell r="J47">
            <v>64998800</v>
          </cell>
        </row>
        <row r="48">
          <cell r="C48" t="str">
            <v>Adquisición de bienes y servicios</v>
          </cell>
          <cell r="G48">
            <v>65000000</v>
          </cell>
          <cell r="J48">
            <v>64998800</v>
          </cell>
        </row>
        <row r="49">
          <cell r="C49" t="str">
            <v>Adquisiciones diferentes de activos</v>
          </cell>
          <cell r="G49">
            <v>65000000</v>
          </cell>
          <cell r="J49">
            <v>64998800</v>
          </cell>
        </row>
        <row r="50">
          <cell r="C50" t="str">
            <v>Adquisiciones de servicios</v>
          </cell>
          <cell r="G50">
            <v>65000000</v>
          </cell>
          <cell r="J50">
            <v>64998800</v>
          </cell>
        </row>
        <row r="51">
          <cell r="C51" t="str">
            <v>Servicios para la comunidad, sociales y personales</v>
          </cell>
          <cell r="G51">
            <v>65000000</v>
          </cell>
          <cell r="J51">
            <v>64998800</v>
          </cell>
        </row>
        <row r="52">
          <cell r="C52" t="str">
            <v>Prestar los servicios de apoyo logístico para las diferentes actividades protocolarias y de divulgación a la gestión del despacho del alcalde</v>
          </cell>
          <cell r="G52">
            <v>65000000</v>
          </cell>
          <cell r="J52">
            <v>64998800</v>
          </cell>
        </row>
        <row r="53">
          <cell r="C53" t="str">
            <v>ICLD- IMPUESTOS</v>
          </cell>
          <cell r="G53">
            <v>45000000</v>
          </cell>
          <cell r="J53">
            <v>45000000</v>
          </cell>
        </row>
        <row r="54">
          <cell r="C54" t="str">
            <v>SGP OTROS SECTORES</v>
          </cell>
          <cell r="G54">
            <v>20000000</v>
          </cell>
          <cell r="J54">
            <v>19998800</v>
          </cell>
        </row>
        <row r="55">
          <cell r="C55" t="str">
            <v>Realizar 4 encuestas de percepción ciudadana referentes a la oferta institucional.</v>
          </cell>
          <cell r="G55">
            <v>15000000</v>
          </cell>
          <cell r="J55">
            <v>15000000</v>
          </cell>
        </row>
        <row r="56">
          <cell r="C56" t="str">
            <v xml:space="preserve">Adquisicion de bienes y servicios </v>
          </cell>
          <cell r="G56">
            <v>15000000</v>
          </cell>
          <cell r="J56">
            <v>15000000</v>
          </cell>
        </row>
        <row r="57">
          <cell r="C57" t="str">
            <v xml:space="preserve">Adquisicion difrentes de activos </v>
          </cell>
          <cell r="G57">
            <v>15000000</v>
          </cell>
          <cell r="J57">
            <v>15000000</v>
          </cell>
        </row>
        <row r="58">
          <cell r="C58" t="str">
            <v xml:space="preserve">Adquisicion de servicios </v>
          </cell>
          <cell r="G58">
            <v>15000000</v>
          </cell>
          <cell r="J58">
            <v>15000000</v>
          </cell>
        </row>
        <row r="59">
          <cell r="C59" t="str">
            <v xml:space="preserve">Servicios pprestados a las empresas y servicios de produccion </v>
          </cell>
          <cell r="G59">
            <v>15000000</v>
          </cell>
          <cell r="J59">
            <v>15000000</v>
          </cell>
        </row>
        <row r="60">
          <cell r="C60" t="str">
            <v xml:space="preserve">Realizar 4 encuestas de percepcion ciudadana referente a la oferta institucional </v>
          </cell>
          <cell r="G60">
            <v>15000000</v>
          </cell>
          <cell r="J60">
            <v>15000000</v>
          </cell>
        </row>
        <row r="61">
          <cell r="C61" t="str">
            <v>ICLD- IMPUESTOS</v>
          </cell>
          <cell r="G61">
            <v>15000000</v>
          </cell>
          <cell r="J61">
            <v>15000000</v>
          </cell>
        </row>
        <row r="62">
          <cell r="C62" t="str">
            <v>Formular y ejecutar un Plan Estratégico de comunicaciones</v>
          </cell>
          <cell r="G62">
            <v>211350149</v>
          </cell>
          <cell r="J62">
            <v>200650149</v>
          </cell>
        </row>
        <row r="63">
          <cell r="C63" t="str">
            <v>Adquisición de bienes y servicios</v>
          </cell>
          <cell r="G63">
            <v>211350149</v>
          </cell>
          <cell r="J63">
            <v>200650149</v>
          </cell>
        </row>
        <row r="64">
          <cell r="C64" t="str">
            <v>Adquisiciones diferentes de activos</v>
          </cell>
          <cell r="G64">
            <v>211350149</v>
          </cell>
          <cell r="J64">
            <v>200650149</v>
          </cell>
        </row>
        <row r="65">
          <cell r="C65" t="str">
            <v>Adquisiciones de servicios</v>
          </cell>
          <cell r="G65">
            <v>211350149</v>
          </cell>
          <cell r="J65">
            <v>200650149</v>
          </cell>
        </row>
        <row r="66">
          <cell r="C66" t="str">
            <v xml:space="preserve">Servicios prestados a las empresas y servicios de producción </v>
          </cell>
          <cell r="G66">
            <v>211350149</v>
          </cell>
          <cell r="J66">
            <v>200650149</v>
          </cell>
        </row>
        <row r="67">
          <cell r="C67" t="str">
            <v xml:space="preserve">Desarrollar labores de conceptualización y diseño de material gráfico </v>
          </cell>
          <cell r="G67">
            <v>9000000</v>
          </cell>
          <cell r="J67">
            <v>6000000</v>
          </cell>
        </row>
        <row r="68">
          <cell r="C68" t="str">
            <v>ICLD- IMPUESTOS</v>
          </cell>
          <cell r="G68">
            <v>9000000</v>
          </cell>
          <cell r="J68">
            <v>6000000</v>
          </cell>
        </row>
        <row r="69">
          <cell r="C69" t="str">
            <v xml:space="preserve">Realizar contenidos a la comunidad del avance del plan de desarrollo </v>
          </cell>
          <cell r="G69">
            <v>4200000</v>
          </cell>
          <cell r="J69">
            <v>0</v>
          </cell>
        </row>
        <row r="70">
          <cell r="C70" t="str">
            <v>ICLD- IMPUESTOS</v>
          </cell>
          <cell r="G70">
            <v>4200000</v>
          </cell>
          <cell r="J70">
            <v>0</v>
          </cell>
        </row>
        <row r="71">
          <cell r="C71" t="str">
            <v xml:space="preserve">Realizar producción, elaboración de material audiovisual y edición de video </v>
          </cell>
          <cell r="G71">
            <v>10266667</v>
          </cell>
          <cell r="J71">
            <v>10266667</v>
          </cell>
        </row>
        <row r="72">
          <cell r="C72" t="str">
            <v>ICLD- IMPUESTOS</v>
          </cell>
          <cell r="G72">
            <v>10266667</v>
          </cell>
          <cell r="J72">
            <v>10266667</v>
          </cell>
        </row>
        <row r="73">
          <cell r="C73" t="str">
            <v xml:space="preserve">Elaborar procesos de comunicación interna y cubrimiento periodistico de las actividades de la Alcaldia Municipal </v>
          </cell>
          <cell r="G73">
            <v>10266667</v>
          </cell>
          <cell r="J73">
            <v>10266667</v>
          </cell>
        </row>
        <row r="74">
          <cell r="C74" t="str">
            <v>ICLD- IMPUESTOS</v>
          </cell>
          <cell r="G74">
            <v>10266667</v>
          </cell>
          <cell r="J74">
            <v>10266667</v>
          </cell>
        </row>
        <row r="75">
          <cell r="C75" t="str">
            <v>Elaborar poductos periodísticos para comunicación  externa</v>
          </cell>
          <cell r="G75">
            <v>3500000</v>
          </cell>
          <cell r="J75">
            <v>0</v>
          </cell>
        </row>
        <row r="76">
          <cell r="C76" t="str">
            <v>ICLD- IMPUESTOS</v>
          </cell>
          <cell r="G76">
            <v>3500000</v>
          </cell>
          <cell r="J76">
            <v>0</v>
          </cell>
        </row>
        <row r="77">
          <cell r="C77" t="str">
            <v xml:space="preserve">Realizar actividades de cubrimiento  registro audiovisua y multimedia </v>
          </cell>
          <cell r="G77">
            <v>6000000</v>
          </cell>
          <cell r="J77">
            <v>6000000</v>
          </cell>
        </row>
        <row r="78">
          <cell r="C78" t="str">
            <v>ICLD- IMPUESTOS</v>
          </cell>
          <cell r="G78">
            <v>6000000</v>
          </cell>
          <cell r="J78">
            <v>6000000</v>
          </cell>
        </row>
        <row r="79">
          <cell r="C79" t="str">
            <v>Producir transmisiones en vivo de eventos institucionales</v>
          </cell>
          <cell r="G79">
            <v>21759995</v>
          </cell>
          <cell r="J79">
            <v>21759995</v>
          </cell>
        </row>
        <row r="80">
          <cell r="C80" t="str">
            <v>ICLD- IMPUESTOS</v>
          </cell>
          <cell r="G80">
            <v>21759995</v>
          </cell>
          <cell r="J80">
            <v>21759995</v>
          </cell>
        </row>
        <row r="81">
          <cell r="C81" t="str">
            <v xml:space="preserve">Realizar la divulgación de la gestión institucional, los programas y actividades del plan de desarrollo del CREE , PROTEGE Y AVANZA </v>
          </cell>
          <cell r="G81">
            <v>44400000</v>
          </cell>
          <cell r="J81">
            <v>44400000</v>
          </cell>
        </row>
        <row r="82">
          <cell r="C82" t="str">
            <v>ICLD- IMPUESTOS</v>
          </cell>
          <cell r="G82">
            <v>44400000</v>
          </cell>
          <cell r="J82">
            <v>44400000</v>
          </cell>
        </row>
        <row r="83">
          <cell r="C83" t="str">
            <v xml:space="preserve">Producción de material publicitario para promocionar ,divulgar las actividades , programas y campañas de la Alcaldia Municipal </v>
          </cell>
          <cell r="G83">
            <v>101956820</v>
          </cell>
          <cell r="J83">
            <v>101956820</v>
          </cell>
        </row>
        <row r="84">
          <cell r="C84" t="str">
            <v>ICLD- IMPUESTOS</v>
          </cell>
          <cell r="G84">
            <v>101956820</v>
          </cell>
          <cell r="J84">
            <v>101956820</v>
          </cell>
        </row>
        <row r="85">
          <cell r="C85" t="str">
            <v>Brindar asesoría y acompañamiento jurídico y administrativo a 190 casos en materia de defensa jurídica, gerencia jurídica pública, métodos alternativos de solución de conflictos y/o prevención del daño antijurídico.</v>
          </cell>
          <cell r="G85">
            <v>141399334</v>
          </cell>
          <cell r="J85">
            <v>141399334</v>
          </cell>
        </row>
        <row r="86">
          <cell r="C86" t="str">
            <v>Adquisición de bienes y servicios</v>
          </cell>
          <cell r="G86">
            <v>141399334</v>
          </cell>
          <cell r="J86">
            <v>141399334</v>
          </cell>
        </row>
        <row r="87">
          <cell r="C87" t="str">
            <v>Adquisiciones diferentes de activos</v>
          </cell>
          <cell r="G87">
            <v>141399334</v>
          </cell>
          <cell r="J87">
            <v>141399334</v>
          </cell>
        </row>
        <row r="88">
          <cell r="C88" t="str">
            <v>Adquisiciones de servicios</v>
          </cell>
          <cell r="G88">
            <v>141399334</v>
          </cell>
          <cell r="J88">
            <v>141399334</v>
          </cell>
        </row>
        <row r="89">
          <cell r="C89" t="str">
            <v xml:space="preserve">Servicios prestados a las empresas y servicios de producción </v>
          </cell>
          <cell r="G89">
            <v>141399334</v>
          </cell>
          <cell r="J89">
            <v>141399334</v>
          </cell>
        </row>
        <row r="90">
          <cell r="C90" t="str">
            <v>Adquirir servicios profesionales especializados y de apoyo a la gestión  en defensa judicial y asuntos legales</v>
          </cell>
          <cell r="G90">
            <v>141399334</v>
          </cell>
          <cell r="J90">
            <v>141399334</v>
          </cell>
        </row>
        <row r="91">
          <cell r="C91" t="str">
            <v>ICLD- IMPUESTOS</v>
          </cell>
          <cell r="G91">
            <v>141399334</v>
          </cell>
          <cell r="J91">
            <v>141399334</v>
          </cell>
        </row>
        <row r="92">
          <cell r="C92" t="str">
            <v xml:space="preserve">Realizar el saneamiento de 160 predios a cargo del municipio de Zipaquirá </v>
          </cell>
          <cell r="G92">
            <v>3655531358</v>
          </cell>
          <cell r="J92">
            <v>38484600</v>
          </cell>
        </row>
        <row r="93">
          <cell r="C93" t="str">
            <v>Adquisición de bienes y servicios</v>
          </cell>
          <cell r="G93">
            <v>3655531358</v>
          </cell>
          <cell r="J93">
            <v>38484600</v>
          </cell>
        </row>
        <row r="94">
          <cell r="C94" t="str">
            <v>Adquisiciones diferentes de activos</v>
          </cell>
          <cell r="G94">
            <v>3655531358</v>
          </cell>
          <cell r="J94">
            <v>38484600</v>
          </cell>
        </row>
        <row r="95">
          <cell r="C95" t="str">
            <v>Adquisiciones de servicios</v>
          </cell>
          <cell r="G95">
            <v>3655531358</v>
          </cell>
          <cell r="J95">
            <v>38484600</v>
          </cell>
        </row>
        <row r="96">
          <cell r="C96" t="str">
            <v xml:space="preserve">Servicios prestados a las empresas y servicios de producción </v>
          </cell>
          <cell r="G96">
            <v>3655531358</v>
          </cell>
          <cell r="J96">
            <v>38484600</v>
          </cell>
        </row>
        <row r="97">
          <cell r="C97" t="str">
            <v>saneamieto, legalizacion y titulacion de bienes  del municipio de Zipaquira</v>
          </cell>
          <cell r="G97">
            <v>3655531358</v>
          </cell>
          <cell r="J97">
            <v>38484600</v>
          </cell>
        </row>
        <row r="98">
          <cell r="C98" t="str">
            <v>RB recursos fondo compensacion urbanistica et art 386</v>
          </cell>
          <cell r="G98">
            <v>3655531358</v>
          </cell>
          <cell r="J98">
            <v>38484600</v>
          </cell>
        </row>
        <row r="99">
          <cell r="C99" t="str">
            <v>Realizar un (1) rediseño institucional a la planta de empleos de la Alcaldía Municipal de Zipaquirá</v>
          </cell>
          <cell r="G99">
            <v>62786501</v>
          </cell>
          <cell r="J99">
            <v>0</v>
          </cell>
        </row>
        <row r="100">
          <cell r="C100" t="str">
            <v>Adquisición de bienes y servicios</v>
          </cell>
          <cell r="G100">
            <v>62786501</v>
          </cell>
          <cell r="J100">
            <v>0</v>
          </cell>
        </row>
        <row r="101">
          <cell r="C101" t="str">
            <v>Adquisiciones diferentes de activos</v>
          </cell>
          <cell r="G101">
            <v>62786501</v>
          </cell>
          <cell r="J101">
            <v>0</v>
          </cell>
        </row>
        <row r="102">
          <cell r="C102" t="str">
            <v>Adquisiciones de servicios</v>
          </cell>
          <cell r="G102">
            <v>62786501</v>
          </cell>
          <cell r="J102">
            <v>0</v>
          </cell>
        </row>
        <row r="103">
          <cell r="C103" t="str">
            <v xml:space="preserve">Servicios prestados a las empresas y servicios de producción </v>
          </cell>
          <cell r="G103">
            <v>62786501</v>
          </cell>
          <cell r="J103">
            <v>0</v>
          </cell>
        </row>
        <row r="104">
          <cell r="C104" t="str">
            <v xml:space="preserve">Reestructuración o modernización de la planta de empleos </v>
          </cell>
          <cell r="G104">
            <v>62786501</v>
          </cell>
          <cell r="J104">
            <v>0</v>
          </cell>
        </row>
        <row r="105">
          <cell r="C105" t="str">
            <v>RTOS FROS REC PROPIOS ICLD.</v>
          </cell>
          <cell r="G105">
            <v>62786501</v>
          </cell>
          <cell r="J105">
            <v>0</v>
          </cell>
        </row>
        <row r="106">
          <cell r="C106" t="str">
            <v xml:space="preserve">Realizar 48 Jornadas de atención al ciudadano descentralizadas en zonas rurales y urbanas, llevando toda la oferta institucional </v>
          </cell>
          <cell r="G106">
            <v>5349750</v>
          </cell>
          <cell r="J106">
            <v>0</v>
          </cell>
        </row>
        <row r="107">
          <cell r="C107" t="str">
            <v>Adquisición de bienes y servicios</v>
          </cell>
          <cell r="G107">
            <v>5349750</v>
          </cell>
          <cell r="J107">
            <v>0</v>
          </cell>
        </row>
        <row r="108">
          <cell r="C108" t="str">
            <v>Adquisiciones diferentes de activos</v>
          </cell>
          <cell r="G108">
            <v>5349750</v>
          </cell>
          <cell r="J108">
            <v>0</v>
          </cell>
        </row>
        <row r="109">
          <cell r="C109" t="str">
            <v>Adquisiciones de servicios</v>
          </cell>
          <cell r="G109">
            <v>5349750</v>
          </cell>
          <cell r="J109">
            <v>0</v>
          </cell>
        </row>
        <row r="110">
          <cell r="C110" t="str">
            <v>Servicios para la comunidad, sociales y personales</v>
          </cell>
          <cell r="G110">
            <v>5349750</v>
          </cell>
          <cell r="J110">
            <v>0</v>
          </cell>
        </row>
        <row r="111">
          <cell r="C111" t="str">
            <v xml:space="preserve">Modalidades de atención al ciudadano </v>
          </cell>
          <cell r="G111">
            <v>5349750</v>
          </cell>
          <cell r="J111">
            <v>0</v>
          </cell>
        </row>
        <row r="112">
          <cell r="C112" t="str">
            <v>RB INGRESOS CATEDRAL DE SAL</v>
          </cell>
          <cell r="G112">
            <v>5349750</v>
          </cell>
          <cell r="J112">
            <v>0</v>
          </cell>
        </row>
        <row r="113">
          <cell r="C113" t="str">
            <v>Crear cuatro (4) estrategias para el fortalecimiento del clima laboral de la administración municipal (Salidas de bienestar, adecuación de espacios, incentivos y capacitaciones)</v>
          </cell>
          <cell r="G113">
            <v>100000000</v>
          </cell>
          <cell r="J113">
            <v>100000000</v>
          </cell>
        </row>
        <row r="114">
          <cell r="C114" t="str">
            <v>Adquisición de bienes y servicios</v>
          </cell>
          <cell r="G114">
            <v>100000000</v>
          </cell>
          <cell r="J114">
            <v>100000000</v>
          </cell>
        </row>
        <row r="115">
          <cell r="C115" t="str">
            <v>Adquisiciones diferentes de activos</v>
          </cell>
          <cell r="G115">
            <v>100000000</v>
          </cell>
          <cell r="J115">
            <v>100000000</v>
          </cell>
        </row>
        <row r="116">
          <cell r="C116" t="str">
            <v>Adquisiciones de servicios</v>
          </cell>
          <cell r="G116">
            <v>100000000</v>
          </cell>
          <cell r="J116">
            <v>100000000</v>
          </cell>
        </row>
        <row r="117">
          <cell r="C117" t="str">
            <v xml:space="preserve">Servicios prestados a las empresas y servicios de producción </v>
          </cell>
          <cell r="G117">
            <v>100000000</v>
          </cell>
          <cell r="J117">
            <v>100000000</v>
          </cell>
        </row>
        <row r="118">
          <cell r="C118" t="str">
            <v xml:space="preserve">Talleres, encuentro y otras alternativas de formación </v>
          </cell>
          <cell r="G118">
            <v>100000000</v>
          </cell>
          <cell r="J118">
            <v>100000000</v>
          </cell>
        </row>
        <row r="119">
          <cell r="C119" t="str">
            <v>ICLD-SOBRETASA A LA GASOLINA</v>
          </cell>
          <cell r="G119">
            <v>100000000</v>
          </cell>
          <cell r="J119">
            <v>100000000</v>
          </cell>
        </row>
        <row r="120">
          <cell r="C120" t="str">
            <v>Realizar mantenimiento a los 6 edificios y equipamientos administrativos</v>
          </cell>
          <cell r="G120">
            <v>144650250</v>
          </cell>
          <cell r="J120">
            <v>43988736</v>
          </cell>
        </row>
        <row r="121">
          <cell r="C121" t="str">
            <v>Adquisición de bienes y servicios</v>
          </cell>
          <cell r="G121">
            <v>144650250</v>
          </cell>
          <cell r="J121">
            <v>43988736</v>
          </cell>
        </row>
        <row r="122">
          <cell r="C122" t="str">
            <v>Adquisiciones diferentes de activos</v>
          </cell>
          <cell r="G122">
            <v>144650250</v>
          </cell>
          <cell r="J122">
            <v>43988736</v>
          </cell>
        </row>
        <row r="123">
          <cell r="C123" t="str">
            <v>Adquisiciones de servicios</v>
          </cell>
          <cell r="G123">
            <v>144650250</v>
          </cell>
          <cell r="J123">
            <v>43988736</v>
          </cell>
        </row>
        <row r="124">
          <cell r="C124" t="str">
            <v>Construcción y servicios de la construcción</v>
          </cell>
          <cell r="G124">
            <v>144650250</v>
          </cell>
          <cell r="J124">
            <v>43988736</v>
          </cell>
        </row>
        <row r="125">
          <cell r="C125" t="str">
            <v xml:space="preserve">Número de edificios y equipamento intervenido </v>
          </cell>
          <cell r="G125">
            <v>144650250</v>
          </cell>
          <cell r="J125">
            <v>43988736</v>
          </cell>
        </row>
        <row r="126">
          <cell r="C126" t="str">
            <v>RB INGRESOS CATEDRAL DE SAL</v>
          </cell>
          <cell r="G126">
            <v>144650250</v>
          </cell>
          <cell r="J126">
            <v>43988736</v>
          </cell>
        </row>
        <row r="127">
          <cell r="C127" t="str">
            <v xml:space="preserve">Actualizar el sistema de Gestión de Calidad del Municipio y mantenerlo certificado </v>
          </cell>
          <cell r="G127">
            <v>16532670</v>
          </cell>
          <cell r="J127">
            <v>16532670</v>
          </cell>
        </row>
        <row r="128">
          <cell r="C128" t="str">
            <v>Adquisición de bienes y servicios</v>
          </cell>
          <cell r="G128">
            <v>16532670</v>
          </cell>
          <cell r="J128">
            <v>16532670</v>
          </cell>
        </row>
        <row r="129">
          <cell r="C129" t="str">
            <v>Adquisiciones diferentes de activos</v>
          </cell>
          <cell r="G129">
            <v>16532670</v>
          </cell>
          <cell r="J129">
            <v>16532670</v>
          </cell>
        </row>
        <row r="130">
          <cell r="C130" t="str">
            <v>Adquisiciones de servicios</v>
          </cell>
          <cell r="G130">
            <v>16532670</v>
          </cell>
          <cell r="J130">
            <v>16532670</v>
          </cell>
        </row>
        <row r="131">
          <cell r="C131" t="str">
            <v xml:space="preserve">Servicios prestados a las empresas y servicios de producción </v>
          </cell>
          <cell r="G131">
            <v>16532670</v>
          </cell>
          <cell r="J131">
            <v>16532670</v>
          </cell>
        </row>
        <row r="132">
          <cell r="C132" t="str">
            <v xml:space="preserve">Indice de la madurez en la implementación y sostenimiento del Modelo Integradi de Planeación y Gestión  </v>
          </cell>
          <cell r="G132">
            <v>16532670</v>
          </cell>
          <cell r="J132">
            <v>16532670</v>
          </cell>
        </row>
        <row r="133">
          <cell r="C133" t="str">
            <v>ICLD- IMPUESTOS</v>
          </cell>
          <cell r="G133">
            <v>16532670</v>
          </cell>
          <cell r="J133">
            <v>16532670</v>
          </cell>
        </row>
        <row r="134">
          <cell r="C134" t="str">
            <v>Mantener el pago de todas las obligaciones de Pasivo Pensional de la entidad</v>
          </cell>
          <cell r="G134">
            <v>1978983796</v>
          </cell>
          <cell r="J134">
            <v>1190085868.1800001</v>
          </cell>
        </row>
        <row r="135">
          <cell r="C135" t="str">
            <v>Adquisición de bienes y servicios</v>
          </cell>
          <cell r="G135">
            <v>1978983796</v>
          </cell>
          <cell r="J135">
            <v>1190085868.1800001</v>
          </cell>
        </row>
        <row r="136">
          <cell r="C136" t="str">
            <v>Adquisiciones diferentes de activos</v>
          </cell>
          <cell r="G136">
            <v>1978983796</v>
          </cell>
          <cell r="J136">
            <v>1190085868.1800001</v>
          </cell>
        </row>
        <row r="137">
          <cell r="C137" t="str">
            <v>Adquisiciones de servicios</v>
          </cell>
          <cell r="G137">
            <v>1978983796</v>
          </cell>
          <cell r="J137">
            <v>1190085868.1800001</v>
          </cell>
        </row>
        <row r="138">
          <cell r="C138" t="str">
            <v>Servicios para la comunidad, sociales y personales</v>
          </cell>
          <cell r="G138">
            <v>1978983796</v>
          </cell>
          <cell r="J138">
            <v>1190085868.1800001</v>
          </cell>
        </row>
        <row r="139">
          <cell r="C139" t="str">
            <v xml:space="preserve">solicitud de obligaciones pensionales pagadas y atendidas </v>
          </cell>
          <cell r="G139">
            <v>1978983796</v>
          </cell>
          <cell r="J139">
            <v>1190085868.1800001</v>
          </cell>
        </row>
        <row r="140">
          <cell r="C140" t="str">
            <v>RB PRO CULTURA MUNICIPAL</v>
          </cell>
          <cell r="G140">
            <v>64382822</v>
          </cell>
          <cell r="J140">
            <v>0</v>
          </cell>
        </row>
        <row r="141">
          <cell r="C141" t="str">
            <v>RBRECURSOS FONPET APORTE NACION cSF</v>
          </cell>
          <cell r="G141">
            <v>1914600974</v>
          </cell>
          <cell r="J141">
            <v>1190085868.1800001</v>
          </cell>
        </row>
        <row r="142">
          <cell r="C142" t="str">
            <v>IMCRDZ CON BUEN RUMBO</v>
          </cell>
          <cell r="G142">
            <v>37756645</v>
          </cell>
          <cell r="J142">
            <v>27642696</v>
          </cell>
        </row>
        <row r="143">
          <cell r="C143" t="str">
            <v>Crear una Estrategia de comunicaciones para el fomento de las prácticas deportivas y de actividad física en el municipio</v>
          </cell>
          <cell r="G143">
            <v>37756645</v>
          </cell>
          <cell r="J143">
            <v>27642696</v>
          </cell>
        </row>
        <row r="144">
          <cell r="C144" t="str">
            <v>Adquisición de bienes y servicios</v>
          </cell>
          <cell r="G144">
            <v>37756645</v>
          </cell>
          <cell r="J144">
            <v>27642696</v>
          </cell>
        </row>
        <row r="145">
          <cell r="C145" t="str">
            <v>Adquisiciones diferentes de activos</v>
          </cell>
          <cell r="G145">
            <v>37756645</v>
          </cell>
          <cell r="J145">
            <v>27642696</v>
          </cell>
        </row>
        <row r="146">
          <cell r="C146" t="str">
            <v>Adquisiciones de servicios</v>
          </cell>
          <cell r="G146">
            <v>37756645</v>
          </cell>
          <cell r="J146">
            <v>27642696</v>
          </cell>
        </row>
        <row r="147">
          <cell r="C147" t="str">
            <v xml:space="preserve">Servicios prestados a las empresas y servicios de producción </v>
          </cell>
          <cell r="G147">
            <v>37756645</v>
          </cell>
          <cell r="J147">
            <v>27642696</v>
          </cell>
        </row>
        <row r="148">
          <cell r="C148" t="str">
            <v>Coordinar y Apoyar a la gestion para actividades de comunicación gráfica y contenido multimedia</v>
          </cell>
          <cell r="G148">
            <v>37756645</v>
          </cell>
          <cell r="J148">
            <v>27642696</v>
          </cell>
        </row>
        <row r="149">
          <cell r="C149" t="str">
            <v>SGP RECREACION Y DEPORTES</v>
          </cell>
          <cell r="G149">
            <v>35122460</v>
          </cell>
          <cell r="J149">
            <v>25008511</v>
          </cell>
        </row>
        <row r="150">
          <cell r="C150" t="str">
            <v>SGP OTROS SECTORES</v>
          </cell>
          <cell r="G150">
            <v>2634185</v>
          </cell>
          <cell r="J150">
            <v>2634185</v>
          </cell>
        </row>
        <row r="151">
          <cell r="C151" t="str">
            <v>INFORMACION ESTADISTICA</v>
          </cell>
          <cell r="G151">
            <v>21859858602</v>
          </cell>
          <cell r="J151">
            <v>21773781587.049999</v>
          </cell>
        </row>
        <row r="152">
          <cell r="C152" t="str">
            <v>ZIPAQUIRA RECAUDA E INFORMA</v>
          </cell>
          <cell r="G152">
            <v>202997455</v>
          </cell>
          <cell r="J152">
            <v>144596800.05000001</v>
          </cell>
        </row>
        <row r="153">
          <cell r="C153" t="str">
            <v>Implementar 20 temas de plan estadístico municipal vinculado con información en circulación dentro del plan estadístico municipal</v>
          </cell>
          <cell r="G153">
            <v>39559993</v>
          </cell>
          <cell r="J153">
            <v>34359993</v>
          </cell>
        </row>
        <row r="154">
          <cell r="C154" t="str">
            <v>Adquisición de bienes y servicios</v>
          </cell>
          <cell r="G154">
            <v>39559993</v>
          </cell>
          <cell r="J154">
            <v>34359993</v>
          </cell>
        </row>
        <row r="155">
          <cell r="C155" t="str">
            <v>Adquisiciones diferentes de activos</v>
          </cell>
          <cell r="G155">
            <v>39559993</v>
          </cell>
          <cell r="J155">
            <v>34359993</v>
          </cell>
        </row>
        <row r="156">
          <cell r="C156" t="str">
            <v>Adquisiciones de servicios</v>
          </cell>
          <cell r="G156">
            <v>39559993</v>
          </cell>
          <cell r="J156">
            <v>34359993</v>
          </cell>
        </row>
        <row r="157">
          <cell r="C157" t="str">
            <v>Servicios para la comunidad, sociales y personales</v>
          </cell>
          <cell r="G157">
            <v>39559993</v>
          </cell>
          <cell r="J157">
            <v>34359993</v>
          </cell>
        </row>
        <row r="158">
          <cell r="C158" t="str">
            <v>Servicios para el fortalecimiento de la información estadística del municipio de Zipaquirá</v>
          </cell>
          <cell r="G158">
            <v>39559993</v>
          </cell>
          <cell r="J158">
            <v>34359993</v>
          </cell>
        </row>
        <row r="159">
          <cell r="C159" t="str">
            <v>ICLD- IMPUESTOS</v>
          </cell>
          <cell r="G159">
            <v>39559993</v>
          </cell>
          <cell r="J159">
            <v>34359993</v>
          </cell>
        </row>
        <row r="160">
          <cell r="C160" t="str">
            <v>Aumentar a 110000 personas sisbenizadas en metodología IV a través de estrategias de descentralización</v>
          </cell>
          <cell r="G160">
            <v>58059475</v>
          </cell>
          <cell r="J160">
            <v>58059474.049999997</v>
          </cell>
        </row>
        <row r="161">
          <cell r="C161" t="str">
            <v>Adquisición de bienes y servicios</v>
          </cell>
          <cell r="G161">
            <v>58059475</v>
          </cell>
          <cell r="J161">
            <v>58059474.049999997</v>
          </cell>
        </row>
        <row r="162">
          <cell r="C162" t="str">
            <v>Adquisiciones diferentes de activos</v>
          </cell>
          <cell r="G162">
            <v>58059475</v>
          </cell>
          <cell r="J162">
            <v>58059474.049999997</v>
          </cell>
        </row>
        <row r="163">
          <cell r="C163" t="str">
            <v>Adquisiciones de servicios</v>
          </cell>
          <cell r="G163">
            <v>58059475</v>
          </cell>
          <cell r="J163">
            <v>58059474.049999997</v>
          </cell>
        </row>
        <row r="164">
          <cell r="C164" t="str">
            <v xml:space="preserve">Servicios prestados a las empresas y servicios de producción </v>
          </cell>
          <cell r="G164">
            <v>25726142</v>
          </cell>
          <cell r="J164">
            <v>25726141.050000001</v>
          </cell>
        </row>
        <row r="165">
          <cell r="C165" t="str">
            <v>Servicios de control y vigilancia de la oficina de sisben</v>
          </cell>
          <cell r="G165">
            <v>25726142</v>
          </cell>
          <cell r="J165">
            <v>25726141.050000001</v>
          </cell>
        </row>
        <row r="166">
          <cell r="C166" t="str">
            <v>ICLD- IMPUESTOS</v>
          </cell>
          <cell r="G166">
            <v>25726142</v>
          </cell>
          <cell r="J166">
            <v>25726141.050000001</v>
          </cell>
        </row>
        <row r="167">
          <cell r="C167" t="str">
            <v>Servicios para la comunidad, sociales y personales</v>
          </cell>
          <cell r="G167">
            <v>32333333</v>
          </cell>
          <cell r="J167">
            <v>32333333</v>
          </cell>
        </row>
        <row r="168">
          <cell r="C168" t="str">
            <v>Servicios para la actualización de la base de datos del SISBEN</v>
          </cell>
          <cell r="G168">
            <v>32333333</v>
          </cell>
          <cell r="J168">
            <v>32333333</v>
          </cell>
        </row>
        <row r="169">
          <cell r="C169" t="str">
            <v>ICLD- IMPUESTOS</v>
          </cell>
          <cell r="G169">
            <v>32333333</v>
          </cell>
          <cell r="J169">
            <v>32333333</v>
          </cell>
        </row>
        <row r="170">
          <cell r="C170" t="str">
            <v>Estratificar 4 sectores rurales nuevos con actualización de información a la plataforma ArcGIS y SUI</v>
          </cell>
          <cell r="G170">
            <v>105377987</v>
          </cell>
          <cell r="J170">
            <v>52177333</v>
          </cell>
        </row>
        <row r="171">
          <cell r="C171" t="str">
            <v>Adquisición de bienes y servicios</v>
          </cell>
          <cell r="G171">
            <v>105377987</v>
          </cell>
          <cell r="J171">
            <v>52177333</v>
          </cell>
        </row>
        <row r="172">
          <cell r="C172" t="str">
            <v>Adquisiciones diferentes de activos</v>
          </cell>
          <cell r="G172">
            <v>105377987</v>
          </cell>
          <cell r="J172">
            <v>52177333</v>
          </cell>
        </row>
        <row r="173">
          <cell r="C173" t="str">
            <v>Adquisiciones de servicios</v>
          </cell>
          <cell r="G173">
            <v>105377987</v>
          </cell>
          <cell r="J173">
            <v>52177333</v>
          </cell>
        </row>
        <row r="174">
          <cell r="C174" t="str">
            <v>Servicios para la comunidad, sociales y personales</v>
          </cell>
          <cell r="G174">
            <v>105377987</v>
          </cell>
          <cell r="J174">
            <v>52177333</v>
          </cell>
        </row>
        <row r="175">
          <cell r="C175" t="str">
            <v>Servicios de actualización de estratificación con vinculación de información a las plataformas ArcGIS y SUI</v>
          </cell>
          <cell r="G175">
            <v>105377987</v>
          </cell>
          <cell r="J175">
            <v>52177333</v>
          </cell>
        </row>
        <row r="176">
          <cell r="C176" t="str">
            <v>INGRESOS DE ESTRATIFICACION</v>
          </cell>
          <cell r="G176">
            <v>105248987</v>
          </cell>
          <cell r="J176">
            <v>52177333</v>
          </cell>
        </row>
        <row r="177">
          <cell r="C177" t="str">
            <v>RTOS FROS INGRESOS DE ESTRATIFICACION</v>
          </cell>
          <cell r="G177">
            <v>129000</v>
          </cell>
          <cell r="J177">
            <v>0</v>
          </cell>
        </row>
        <row r="178">
          <cell r="C178" t="str">
            <v>ZIPAQUIRA RECAUDA E INFORMA</v>
          </cell>
          <cell r="G178">
            <v>21656861147</v>
          </cell>
          <cell r="J178">
            <v>21629184787</v>
          </cell>
        </row>
        <row r="179">
          <cell r="C179" t="str">
            <v>Actualizar catastralmente el 100% los predios del Municipio</v>
          </cell>
          <cell r="G179">
            <v>20000000000</v>
          </cell>
          <cell r="J179">
            <v>20000000000</v>
          </cell>
        </row>
        <row r="180">
          <cell r="C180" t="str">
            <v>Adquisición de bienes y servicios</v>
          </cell>
          <cell r="G180">
            <v>20000000000</v>
          </cell>
          <cell r="J180">
            <v>20000000000</v>
          </cell>
        </row>
        <row r="181">
          <cell r="C181" t="str">
            <v>Adquisiciones diferentes de activos</v>
          </cell>
          <cell r="G181">
            <v>20000000000</v>
          </cell>
          <cell r="J181">
            <v>20000000000</v>
          </cell>
        </row>
        <row r="182">
          <cell r="C182" t="str">
            <v>Adquisiciones de servicios</v>
          </cell>
          <cell r="G182">
            <v>20000000000</v>
          </cell>
          <cell r="J182">
            <v>20000000000</v>
          </cell>
        </row>
        <row r="183">
          <cell r="C183" t="str">
            <v>Servicios para la comunidad, sociales y personales</v>
          </cell>
          <cell r="G183">
            <v>20000000000</v>
          </cell>
          <cell r="J183">
            <v>20000000000</v>
          </cell>
        </row>
        <row r="184">
          <cell r="C184" t="str">
            <v>Adquirir servicios profesionales y de apoyo para desarrollar las fases de actualizacion catastral</v>
          </cell>
          <cell r="G184">
            <v>20000000000</v>
          </cell>
          <cell r="J184">
            <v>20000000000</v>
          </cell>
        </row>
        <row r="185">
          <cell r="C185" t="str">
            <v>RECURSOS DEL CREDITO ACUERDO 04 DE 2024</v>
          </cell>
          <cell r="G185">
            <v>20000000000</v>
          </cell>
          <cell r="J185">
            <v>20000000000</v>
          </cell>
        </row>
        <row r="186">
          <cell r="C186" t="str">
            <v>Realizar 12000 trámites de conservación catastral</v>
          </cell>
          <cell r="G186">
            <v>1624656921</v>
          </cell>
          <cell r="J186">
            <v>1612776454</v>
          </cell>
        </row>
        <row r="187">
          <cell r="C187" t="str">
            <v>Adquisición de bienes y servicios</v>
          </cell>
          <cell r="G187">
            <v>1624656921</v>
          </cell>
          <cell r="J187">
            <v>1612776454</v>
          </cell>
        </row>
        <row r="188">
          <cell r="C188" t="str">
            <v>Adquisiciones diferentes de activos</v>
          </cell>
          <cell r="G188">
            <v>1624656921</v>
          </cell>
          <cell r="J188">
            <v>1612776454</v>
          </cell>
        </row>
        <row r="189">
          <cell r="C189" t="str">
            <v>Adquisiciones de servicios</v>
          </cell>
          <cell r="G189">
            <v>1624656921</v>
          </cell>
          <cell r="J189">
            <v>1612776454</v>
          </cell>
        </row>
        <row r="190">
          <cell r="C190" t="str">
            <v>Servicios para la comunidad, sociales y personales</v>
          </cell>
          <cell r="G190">
            <v>1624656921</v>
          </cell>
          <cell r="J190">
            <v>1612776454</v>
          </cell>
        </row>
        <row r="191">
          <cell r="C191" t="str">
            <v>Adquirir servicios profesionales y de apoyo para dar continuidad al proceso de conservacion catastral</v>
          </cell>
          <cell r="G191">
            <v>1624656921</v>
          </cell>
          <cell r="J191">
            <v>1612776454</v>
          </cell>
        </row>
        <row r="192">
          <cell r="C192" t="str">
            <v>ICLD- IMPUESTOS</v>
          </cell>
          <cell r="G192">
            <v>563193908.53999996</v>
          </cell>
          <cell r="J192">
            <v>551313441.53999996</v>
          </cell>
        </row>
        <row r="193">
          <cell r="C193" t="str">
            <v>ICLD-MULTAS</v>
          </cell>
          <cell r="G193">
            <v>358453922.63999999</v>
          </cell>
          <cell r="J193">
            <v>358453922.63999999</v>
          </cell>
        </row>
        <row r="194">
          <cell r="C194" t="str">
            <v>ICLD-SOBRETASA A LA GASOLINA</v>
          </cell>
          <cell r="G194">
            <v>698009089.82000005</v>
          </cell>
          <cell r="J194">
            <v>698009089.82000005</v>
          </cell>
        </row>
        <row r="195">
          <cell r="C195" t="str">
            <v xml:space="preserve">ICLD ING CERT CATATRALES </v>
          </cell>
          <cell r="G195">
            <v>5000000</v>
          </cell>
          <cell r="J195">
            <v>5000000</v>
          </cell>
        </row>
        <row r="196">
          <cell r="C196" t="str">
            <v>Actualizar el Servicio de información geográfica y cartográfica y con información de Catastro Multipropósito vinculada.</v>
          </cell>
          <cell r="G196">
            <v>32204226</v>
          </cell>
          <cell r="J196">
            <v>16408333</v>
          </cell>
        </row>
        <row r="197">
          <cell r="C197" t="str">
            <v>Adquisición de bienes y servicios</v>
          </cell>
          <cell r="G197">
            <v>32204226</v>
          </cell>
          <cell r="J197">
            <v>16408333</v>
          </cell>
        </row>
        <row r="198">
          <cell r="C198" t="str">
            <v>Adquisiciones diferentes de activos</v>
          </cell>
          <cell r="G198">
            <v>32204226</v>
          </cell>
          <cell r="J198">
            <v>16408333</v>
          </cell>
        </row>
        <row r="199">
          <cell r="C199" t="str">
            <v>Adquisiciones de servicios</v>
          </cell>
          <cell r="G199">
            <v>32204226</v>
          </cell>
          <cell r="J199">
            <v>16408333</v>
          </cell>
        </row>
        <row r="200">
          <cell r="C200" t="str">
            <v>Servicios para la comunidad, sociales y personales</v>
          </cell>
          <cell r="G200">
            <v>32204226</v>
          </cell>
          <cell r="J200">
            <v>16408333</v>
          </cell>
        </row>
        <row r="201">
          <cell r="C201" t="str">
            <v>Servicios de actualización del Sistema de información geográfica y cartográfica</v>
          </cell>
          <cell r="G201">
            <v>32204226</v>
          </cell>
          <cell r="J201">
            <v>16408333</v>
          </cell>
        </row>
        <row r="202">
          <cell r="C202" t="str">
            <v>ICLD- IMPUESTOS</v>
          </cell>
          <cell r="G202">
            <v>13875000</v>
          </cell>
          <cell r="J202">
            <v>7875000</v>
          </cell>
        </row>
        <row r="203">
          <cell r="C203" t="str">
            <v>RTOS FROS REC PROPIOS ICLD.</v>
          </cell>
          <cell r="G203">
            <v>18329226</v>
          </cell>
          <cell r="J203">
            <v>8533333</v>
          </cell>
        </row>
        <row r="204">
          <cell r="C204" t="str">
            <v>TECNOLOGÍAS DE LA INFORMACIÓN Y LAS COMUNICACIONES</v>
          </cell>
          <cell r="G204">
            <v>146500000</v>
          </cell>
          <cell r="J204">
            <v>50000000</v>
          </cell>
        </row>
        <row r="205">
          <cell r="C205" t="str">
            <v>ZIPAQUIRA CREE E INNOVA CON TIC</v>
          </cell>
          <cell r="G205">
            <v>146500000</v>
          </cell>
          <cell r="J205">
            <v>50000000</v>
          </cell>
        </row>
        <row r="206">
          <cell r="C206" t="str">
            <v xml:space="preserve">Capacitar 1000 personas de la comunidad en el uso básico de Tecnologías de la Información y las Comunicaciones, en los Puntos Zipaquirá Digital. </v>
          </cell>
          <cell r="G206">
            <v>50000000</v>
          </cell>
          <cell r="J206">
            <v>50000000</v>
          </cell>
        </row>
        <row r="207">
          <cell r="C207" t="str">
            <v>Adquisición de bienes y servicios</v>
          </cell>
          <cell r="G207">
            <v>50000000</v>
          </cell>
          <cell r="J207">
            <v>50000000</v>
          </cell>
        </row>
        <row r="208">
          <cell r="C208" t="str">
            <v>Adquisiciones diferentes de activos</v>
          </cell>
          <cell r="G208">
            <v>50000000</v>
          </cell>
          <cell r="J208">
            <v>50000000</v>
          </cell>
        </row>
        <row r="209">
          <cell r="C209" t="str">
            <v>Adquisiciones de servicios</v>
          </cell>
          <cell r="G209">
            <v>50000000</v>
          </cell>
          <cell r="J209">
            <v>50000000</v>
          </cell>
        </row>
        <row r="210">
          <cell r="C210" t="str">
            <v>servicios para la comunidad, sociales y personales</v>
          </cell>
          <cell r="G210">
            <v>50000000</v>
          </cell>
          <cell r="J210">
            <v>50000000</v>
          </cell>
        </row>
        <row r="211">
          <cell r="C211" t="str">
            <v xml:space="preserve">Personas de la comunidad capacitadas en uso básico de tecnologias de la información y las comunicaciones  </v>
          </cell>
          <cell r="G211">
            <v>50000000</v>
          </cell>
          <cell r="J211">
            <v>50000000</v>
          </cell>
        </row>
        <row r="212">
          <cell r="C212" t="str">
            <v>ICLD- IMPUESTOS</v>
          </cell>
          <cell r="G212">
            <v>50000000</v>
          </cell>
          <cell r="J212">
            <v>50000000</v>
          </cell>
        </row>
        <row r="213">
          <cell r="C213" t="str">
            <v>Implementar el 0.5 (50%)  de las actividades contempladas en el PETI</v>
          </cell>
          <cell r="G213">
            <v>96500000</v>
          </cell>
          <cell r="J213">
            <v>0</v>
          </cell>
        </row>
        <row r="214">
          <cell r="C214" t="str">
            <v>Adquisición de bienes y servicios</v>
          </cell>
          <cell r="G214">
            <v>96500000</v>
          </cell>
          <cell r="J214">
            <v>0</v>
          </cell>
        </row>
        <row r="215">
          <cell r="C215" t="str">
            <v>Adquisiciones diferentes de activos</v>
          </cell>
          <cell r="G215">
            <v>96500000</v>
          </cell>
          <cell r="J215">
            <v>0</v>
          </cell>
        </row>
        <row r="216">
          <cell r="C216" t="str">
            <v>Adquisiciones de servicios</v>
          </cell>
          <cell r="G216">
            <v>96500000</v>
          </cell>
          <cell r="J216">
            <v>0</v>
          </cell>
        </row>
        <row r="217">
          <cell r="C217" t="str">
            <v xml:space="preserve">Servicios prestados a las empresas y servicios de producción </v>
          </cell>
          <cell r="G217">
            <v>96500000</v>
          </cell>
          <cell r="J217">
            <v>0</v>
          </cell>
        </row>
        <row r="218">
          <cell r="C218" t="str">
            <v xml:space="preserve">Informes monitoreo y avance entregados relacionados a la implementación del PETI enla entidad  </v>
          </cell>
          <cell r="G218">
            <v>96500000</v>
          </cell>
          <cell r="J218">
            <v>0</v>
          </cell>
        </row>
        <row r="219">
          <cell r="C219" t="str">
            <v>ICLD- IMPUESTOS</v>
          </cell>
          <cell r="G219">
            <v>96500000</v>
          </cell>
          <cell r="J219">
            <v>0</v>
          </cell>
        </row>
        <row r="220">
          <cell r="C220" t="str">
            <v>CULTURA</v>
          </cell>
          <cell r="G220">
            <v>1264726747</v>
          </cell>
          <cell r="J220">
            <v>831703004</v>
          </cell>
        </row>
        <row r="221">
          <cell r="C221" t="str">
            <v>ZIPA CON HERENCIA CULTURAL</v>
          </cell>
          <cell r="G221">
            <v>27656807</v>
          </cell>
          <cell r="J221">
            <v>10000000</v>
          </cell>
        </row>
        <row r="222">
          <cell r="C222" t="str">
            <v>Implementación de 4 Rutas Patrimoniales para la divulgación, conocimiento, reconocimiento y apropiación social del Patrimonio Cultural de Zipaquirá.</v>
          </cell>
          <cell r="G222">
            <v>10000000</v>
          </cell>
          <cell r="J222">
            <v>10000000</v>
          </cell>
        </row>
        <row r="223">
          <cell r="C223" t="str">
            <v>Adquisición de bienes y servicios</v>
          </cell>
          <cell r="G223">
            <v>10000000</v>
          </cell>
          <cell r="J223">
            <v>10000000</v>
          </cell>
        </row>
        <row r="224">
          <cell r="C224" t="str">
            <v>Adquisiciones diferentes de activos</v>
          </cell>
          <cell r="G224">
            <v>10000000</v>
          </cell>
          <cell r="J224">
            <v>10000000</v>
          </cell>
        </row>
        <row r="225">
          <cell r="C225" t="str">
            <v>Adquisiciones de servicios</v>
          </cell>
          <cell r="G225">
            <v>10000000</v>
          </cell>
          <cell r="J225">
            <v>10000000</v>
          </cell>
        </row>
        <row r="226">
          <cell r="C226" t="str">
            <v>servicios para la comunidad, sociales y personales</v>
          </cell>
          <cell r="G226">
            <v>10000000</v>
          </cell>
          <cell r="J226">
            <v>10000000</v>
          </cell>
        </row>
        <row r="227">
          <cell r="C227" t="str">
            <v>Contratación del líder del área de Patrimonio Cultural de la Subgerencia de Cultura del IMCRDZ.</v>
          </cell>
          <cell r="G227">
            <v>10000000</v>
          </cell>
          <cell r="J227">
            <v>10000000</v>
          </cell>
        </row>
        <row r="228">
          <cell r="C228" t="str">
            <v>PRO CULTURA MUNICIPAL</v>
          </cell>
          <cell r="G228">
            <v>10000000</v>
          </cell>
          <cell r="J228">
            <v>10000000</v>
          </cell>
        </row>
        <row r="229">
          <cell r="C229" t="str">
            <v>Realizar  Intervenciones y mantenimientos a 7 Bienes de Interés Cultural del Patrimonio Cultural Material de Zipaquirá (protección, recuperación, conservación o restauración)</v>
          </cell>
          <cell r="G229">
            <v>17656807</v>
          </cell>
          <cell r="J229">
            <v>0</v>
          </cell>
        </row>
        <row r="230">
          <cell r="C230" t="str">
            <v>Adquisición de bienes y servicios</v>
          </cell>
          <cell r="G230">
            <v>17656807</v>
          </cell>
          <cell r="J230">
            <v>0</v>
          </cell>
        </row>
        <row r="231">
          <cell r="C231" t="str">
            <v>Adquisiciones diferentes de activos</v>
          </cell>
          <cell r="G231">
            <v>17656807</v>
          </cell>
          <cell r="J231">
            <v>0</v>
          </cell>
        </row>
        <row r="232">
          <cell r="C232" t="str">
            <v>Adquisiciones de servicios</v>
          </cell>
          <cell r="G232">
            <v>17656807</v>
          </cell>
          <cell r="J232">
            <v>0</v>
          </cell>
        </row>
        <row r="233">
          <cell r="C233" t="str">
            <v>servicios para la comunidad, sociales y personales</v>
          </cell>
          <cell r="G233">
            <v>17656807</v>
          </cell>
          <cell r="J233">
            <v>0</v>
          </cell>
        </row>
        <row r="234">
          <cell r="C234" t="str">
            <v>Realización de intervenciones a Bienes de Interés Cultural del Patrimonio Cultural Material de Zipaquirá.</v>
          </cell>
          <cell r="G234">
            <v>17656807</v>
          </cell>
          <cell r="J234">
            <v>0</v>
          </cell>
        </row>
        <row r="235">
          <cell r="C235" t="str">
            <v>RECURSOS PROPIOS IMCRDZ</v>
          </cell>
          <cell r="G235">
            <v>17656807</v>
          </cell>
          <cell r="J235">
            <v>0</v>
          </cell>
        </row>
        <row r="236">
          <cell r="C236" t="str">
            <v>BIBLIOZIPA</v>
          </cell>
          <cell r="G236">
            <v>135191410</v>
          </cell>
          <cell r="J236">
            <v>74913100</v>
          </cell>
        </row>
        <row r="237">
          <cell r="C237" t="str">
            <v xml:space="preserve">Formulación e implementación de un (1) Plan Territorial de Lectura, Escritura y Oralidad para fomentar el Servicio Público de Bibliotecas </v>
          </cell>
          <cell r="G237">
            <v>17991410</v>
          </cell>
          <cell r="J237">
            <v>14913100</v>
          </cell>
        </row>
        <row r="238">
          <cell r="C238" t="str">
            <v>Adquisición de bienes y servicios</v>
          </cell>
          <cell r="G238">
            <v>17991410</v>
          </cell>
          <cell r="J238">
            <v>14913100</v>
          </cell>
        </row>
        <row r="239">
          <cell r="C239" t="str">
            <v>Adquisiciones diferentes de activos</v>
          </cell>
          <cell r="G239">
            <v>17991410</v>
          </cell>
          <cell r="J239">
            <v>14913100</v>
          </cell>
        </row>
        <row r="240">
          <cell r="C240" t="str">
            <v>Adquisiciones de servicios</v>
          </cell>
          <cell r="G240">
            <v>17991410</v>
          </cell>
          <cell r="J240">
            <v>14913100</v>
          </cell>
        </row>
        <row r="241">
          <cell r="C241" t="str">
            <v>Servicios prestados a las empresas y servicios de producción</v>
          </cell>
          <cell r="G241">
            <v>17991410</v>
          </cell>
          <cell r="J241">
            <v>14913100</v>
          </cell>
        </row>
        <row r="242">
          <cell r="C242" t="str">
            <v>Contratación del equipo de trabajo para el diagnóstico y formulación del Plan Territorial de Lectura, Escritura y Oralidad para fomentar el Servicio Público de Bibliotecas en Zipaquirá.</v>
          </cell>
          <cell r="G242">
            <v>17991410</v>
          </cell>
          <cell r="J242">
            <v>14913100</v>
          </cell>
        </row>
        <row r="243">
          <cell r="C243" t="str">
            <v>RB PRO CULTURA MUNICIPAL</v>
          </cell>
          <cell r="G243">
            <v>17991410</v>
          </cell>
          <cell r="J243">
            <v>14913100</v>
          </cell>
        </row>
        <row r="244">
          <cell r="C244" t="str">
            <v>Realizar 2 mantenimientos de las Bibliotecas Públicas de Zipaquirá (José María Triana y Eduardo Castillo y su extensión )</v>
          </cell>
          <cell r="G244">
            <v>43000000</v>
          </cell>
          <cell r="J244">
            <v>0</v>
          </cell>
        </row>
        <row r="245">
          <cell r="C245" t="str">
            <v>Adquisición de bienes y servicios</v>
          </cell>
          <cell r="G245">
            <v>43000000</v>
          </cell>
          <cell r="J245">
            <v>0</v>
          </cell>
        </row>
        <row r="246">
          <cell r="C246" t="str">
            <v>Adquisiciones diferentes de activos</v>
          </cell>
          <cell r="G246">
            <v>43000000</v>
          </cell>
          <cell r="J246">
            <v>0</v>
          </cell>
        </row>
        <row r="247">
          <cell r="C247" t="str">
            <v>Adquisiciones de servicios</v>
          </cell>
          <cell r="G247">
            <v>43000000</v>
          </cell>
          <cell r="J247">
            <v>0</v>
          </cell>
        </row>
        <row r="248">
          <cell r="C248" t="str">
            <v>Servicios prestados a las empresas y servicios de producción</v>
          </cell>
          <cell r="G248">
            <v>43000000</v>
          </cell>
          <cell r="J248">
            <v>0</v>
          </cell>
        </row>
        <row r="249">
          <cell r="C249" t="str">
            <v>Realización de procesos de mantenimiento a las Bibliotecas Püblicas de Zipaquirá</v>
          </cell>
          <cell r="G249">
            <v>43000000</v>
          </cell>
          <cell r="J249">
            <v>0</v>
          </cell>
        </row>
        <row r="250">
          <cell r="C250" t="str">
            <v>PRO CULTURA MUNICIPAL</v>
          </cell>
          <cell r="G250">
            <v>43000000</v>
          </cell>
          <cell r="J250">
            <v>0</v>
          </cell>
        </row>
        <row r="251">
          <cell r="C251" t="str">
            <v>Realizar 3 dotaciones a la Red de Bibliotecas Públicas de Zipaquirá con material bibliográfico, audiovisual, musical y lúdico así como con mobiliario.</v>
          </cell>
          <cell r="G251">
            <v>60000000</v>
          </cell>
          <cell r="J251">
            <v>60000000</v>
          </cell>
        </row>
        <row r="252">
          <cell r="C252" t="str">
            <v>Adquisición de bienes y servicios</v>
          </cell>
          <cell r="G252">
            <v>60000000</v>
          </cell>
          <cell r="J252">
            <v>60000000</v>
          </cell>
        </row>
        <row r="253">
          <cell r="C253" t="str">
            <v>Adquisiciones diferentes de activos</v>
          </cell>
          <cell r="G253">
            <v>60000000</v>
          </cell>
          <cell r="J253">
            <v>60000000</v>
          </cell>
        </row>
        <row r="254">
          <cell r="C254" t="str">
            <v>Adquisiciones de servicios</v>
          </cell>
          <cell r="G254">
            <v>60000000</v>
          </cell>
          <cell r="J254">
            <v>60000000</v>
          </cell>
        </row>
        <row r="255">
          <cell r="C255" t="str">
            <v>Servicios prestados a las empresas y servicios de producción</v>
          </cell>
          <cell r="G255">
            <v>60000000</v>
          </cell>
          <cell r="J255">
            <v>60000000</v>
          </cell>
        </row>
        <row r="256">
          <cell r="C256" t="str">
            <v>Realización de procesos de dotación dirigido a la Red de Bibliotecas Públicas de Zipaquirá con material bibliográfico, audiovisual, musical y lúdico así como con mobiliario.</v>
          </cell>
          <cell r="G256">
            <v>60000000</v>
          </cell>
          <cell r="J256">
            <v>60000000</v>
          </cell>
        </row>
        <row r="257">
          <cell r="C257" t="str">
            <v>PRO CULTURA MUNICIPAL</v>
          </cell>
          <cell r="G257">
            <v>60000000</v>
          </cell>
          <cell r="J257">
            <v>60000000</v>
          </cell>
        </row>
        <row r="258">
          <cell r="C258" t="str">
            <v>Conformación de 5 Grupos de Amigos de la Biblioteca Pública</v>
          </cell>
          <cell r="G258">
            <v>10000000</v>
          </cell>
          <cell r="J258">
            <v>0</v>
          </cell>
        </row>
        <row r="259">
          <cell r="C259" t="str">
            <v>Adquisición de bienes y servicios</v>
          </cell>
          <cell r="G259">
            <v>10000000</v>
          </cell>
          <cell r="J259">
            <v>0</v>
          </cell>
        </row>
        <row r="260">
          <cell r="C260" t="str">
            <v>Adquisiciones diferentes de activos</v>
          </cell>
          <cell r="G260">
            <v>10000000</v>
          </cell>
          <cell r="J260">
            <v>0</v>
          </cell>
        </row>
        <row r="261">
          <cell r="C261" t="str">
            <v>Adquisiciones de servicios</v>
          </cell>
          <cell r="G261">
            <v>10000000</v>
          </cell>
          <cell r="J261">
            <v>0</v>
          </cell>
        </row>
        <row r="262">
          <cell r="C262" t="str">
            <v>Servicios prestados a las empresas y servicios de producción</v>
          </cell>
          <cell r="G262">
            <v>10000000</v>
          </cell>
          <cell r="J262">
            <v>0</v>
          </cell>
        </row>
        <row r="263">
          <cell r="C263" t="str">
            <v>Contratación del profesional líder del área de Bibliotecas Públicas de la Subgerencia de Cultura del IMCRDZ encargado de la coordinación de la RMBPZ en articulación con la coordinación de la operación de la misma según convenios vigentes.</v>
          </cell>
          <cell r="G263">
            <v>10000000</v>
          </cell>
          <cell r="J263">
            <v>0</v>
          </cell>
        </row>
        <row r="264">
          <cell r="C264" t="str">
            <v>RB PRO CULTURA MUNICIPAL</v>
          </cell>
          <cell r="G264">
            <v>10000000</v>
          </cell>
          <cell r="J264">
            <v>0</v>
          </cell>
        </row>
        <row r="265">
          <cell r="C265" t="str">
            <v>Implementación de la Biblioteca Rural Móvil en las veredas de Zipaquirá</v>
          </cell>
          <cell r="G265">
            <v>4200000</v>
          </cell>
          <cell r="J265">
            <v>0</v>
          </cell>
        </row>
        <row r="266">
          <cell r="C266" t="str">
            <v>Adquisición de bienes y servicios</v>
          </cell>
          <cell r="G266">
            <v>4200000</v>
          </cell>
          <cell r="J266">
            <v>0</v>
          </cell>
        </row>
        <row r="267">
          <cell r="C267" t="str">
            <v>Adquisiciones diferentes de activos</v>
          </cell>
          <cell r="G267">
            <v>4200000</v>
          </cell>
          <cell r="J267">
            <v>0</v>
          </cell>
        </row>
        <row r="268">
          <cell r="C268" t="str">
            <v>Adquisiciones de servicios</v>
          </cell>
          <cell r="G268">
            <v>4200000</v>
          </cell>
          <cell r="J268">
            <v>0</v>
          </cell>
        </row>
        <row r="269">
          <cell r="C269" t="str">
            <v>Servicios prestados a las empresas y servicios de producción</v>
          </cell>
          <cell r="G269">
            <v>4200000</v>
          </cell>
          <cell r="J269">
            <v>0</v>
          </cell>
        </row>
        <row r="270">
          <cell r="C270" t="str">
            <v>Contratación del personal a cargo de liderar los procesos de creación, reglamentación e implementación de la estrategia Biblioteca Rural Móvil en las veredas de Zipaquirá.</v>
          </cell>
          <cell r="G270">
            <v>4200000</v>
          </cell>
          <cell r="J270">
            <v>0</v>
          </cell>
        </row>
        <row r="271">
          <cell r="C271" t="str">
            <v>RB PRO CULTURA MUNICIPAL</v>
          </cell>
          <cell r="G271">
            <v>4200000</v>
          </cell>
          <cell r="J271">
            <v>0</v>
          </cell>
        </row>
        <row r="272">
          <cell r="C272" t="str">
            <v>ZIPACULTURA</v>
          </cell>
          <cell r="G272">
            <v>898427120</v>
          </cell>
          <cell r="J272">
            <v>600359557</v>
          </cell>
        </row>
        <row r="273">
          <cell r="C273" t="str">
            <v>Beneficiar a 3000 personas con los Procesos Públicos de Formación Artística (Oferta Centralizada - EFACZ)</v>
          </cell>
          <cell r="G273">
            <v>561330159</v>
          </cell>
          <cell r="J273">
            <v>396666322</v>
          </cell>
        </row>
        <row r="274">
          <cell r="C274" t="str">
            <v>Adquisición de bienes y servicios</v>
          </cell>
          <cell r="G274">
            <v>561330159</v>
          </cell>
          <cell r="J274">
            <v>396666322</v>
          </cell>
        </row>
        <row r="275">
          <cell r="C275" t="str">
            <v>Adquisiciones diferentes de activos</v>
          </cell>
          <cell r="G275">
            <v>561330159</v>
          </cell>
          <cell r="J275">
            <v>396666322</v>
          </cell>
        </row>
        <row r="276">
          <cell r="C276" t="str">
            <v>Adquisiciones de servicios</v>
          </cell>
          <cell r="G276">
            <v>561330159</v>
          </cell>
          <cell r="J276">
            <v>396666322</v>
          </cell>
        </row>
        <row r="277">
          <cell r="C277" t="str">
            <v>Servicios para la comunidad, sociales y personales</v>
          </cell>
          <cell r="G277">
            <v>561330159</v>
          </cell>
          <cell r="J277">
            <v>396666322</v>
          </cell>
        </row>
        <row r="278">
          <cell r="C278" t="str">
            <v>Contratación de coordinadores, formadores, auxiliares administrativos y demás personal necesario para el funcionamiento de los procesos públicos de formación artística - EFACZ</v>
          </cell>
          <cell r="G278">
            <v>561330159</v>
          </cell>
          <cell r="J278">
            <v>396666322</v>
          </cell>
        </row>
        <row r="279">
          <cell r="C279" t="str">
            <v>RB RECURSOS PROPIOS ICLD</v>
          </cell>
          <cell r="G279">
            <v>169288221</v>
          </cell>
          <cell r="J279">
            <v>126966165</v>
          </cell>
        </row>
        <row r="280">
          <cell r="C280" t="str">
            <v>PRO CULTURA MUNICIPAL</v>
          </cell>
          <cell r="G280">
            <v>111863020</v>
          </cell>
          <cell r="J280">
            <v>83897265</v>
          </cell>
        </row>
        <row r="281">
          <cell r="C281" t="str">
            <v>RTOS FROS PRO CULTURA MUNICIPAL</v>
          </cell>
          <cell r="G281">
            <v>688000</v>
          </cell>
          <cell r="J281">
            <v>688000</v>
          </cell>
        </row>
        <row r="282">
          <cell r="C282" t="str">
            <v>RB PRO CULTURA MUNICIPAL</v>
          </cell>
          <cell r="G282">
            <v>79689689</v>
          </cell>
          <cell r="J282">
            <v>59767289</v>
          </cell>
        </row>
        <row r="283">
          <cell r="C283" t="str">
            <v>SGP CULTURA</v>
          </cell>
          <cell r="G283">
            <v>101787957</v>
          </cell>
          <cell r="J283">
            <v>76340967</v>
          </cell>
        </row>
        <row r="284">
          <cell r="C284" t="str">
            <v>SGP OTROS SECTORES</v>
          </cell>
          <cell r="G284">
            <v>98013272</v>
          </cell>
          <cell r="J284">
            <v>49006636</v>
          </cell>
        </row>
        <row r="285">
          <cell r="C285" t="str">
            <v>Beneficiar a 13000 personas con los Procesos Públicos de Formación Artística (Oferta Descentralizada)</v>
          </cell>
          <cell r="G285">
            <v>28407788</v>
          </cell>
          <cell r="J285">
            <v>21305841</v>
          </cell>
        </row>
        <row r="286">
          <cell r="C286" t="str">
            <v>Adquisición de bienes y servicios</v>
          </cell>
          <cell r="G286">
            <v>28407788</v>
          </cell>
          <cell r="J286">
            <v>21305841</v>
          </cell>
        </row>
        <row r="287">
          <cell r="C287" t="str">
            <v>Adquisiciones diferentes de activos</v>
          </cell>
          <cell r="G287">
            <v>28407788</v>
          </cell>
          <cell r="J287">
            <v>21305841</v>
          </cell>
        </row>
        <row r="288">
          <cell r="C288" t="str">
            <v>Adquisiciones de servicios</v>
          </cell>
          <cell r="G288">
            <v>28407788</v>
          </cell>
          <cell r="J288">
            <v>21305841</v>
          </cell>
        </row>
        <row r="289">
          <cell r="C289" t="str">
            <v>Servicios para la comunidad, sociales y personales</v>
          </cell>
          <cell r="G289">
            <v>28407788</v>
          </cell>
          <cell r="J289">
            <v>21305841</v>
          </cell>
        </row>
        <row r="290">
          <cell r="C290" t="str">
            <v>Contratación de coordinadores y formadores para el desarrollo los procesos públicos de formación artística en la modalidad de oferta descentralizada.</v>
          </cell>
          <cell r="G290">
            <v>28407788</v>
          </cell>
          <cell r="J290">
            <v>21305841</v>
          </cell>
        </row>
        <row r="291">
          <cell r="C291" t="str">
            <v>SGP OTROS SECTORES</v>
          </cell>
          <cell r="G291">
            <v>28407788</v>
          </cell>
          <cell r="J291">
            <v>21305841</v>
          </cell>
        </row>
        <row r="292">
          <cell r="C292" t="str">
            <v>Realizar 3 dotaciones a los Procesos Públicos de Formación Artística</v>
          </cell>
          <cell r="G292">
            <v>4458773</v>
          </cell>
          <cell r="J292">
            <v>4100000</v>
          </cell>
        </row>
        <row r="293">
          <cell r="C293" t="str">
            <v>Adquisición de bienes y servicios</v>
          </cell>
          <cell r="G293">
            <v>4458773</v>
          </cell>
          <cell r="J293">
            <v>4100000</v>
          </cell>
        </row>
        <row r="294">
          <cell r="C294" t="str">
            <v>Adquisiciones diferentes de activos</v>
          </cell>
          <cell r="G294">
            <v>4458773</v>
          </cell>
          <cell r="J294">
            <v>4100000</v>
          </cell>
        </row>
        <row r="295">
          <cell r="C295" t="str">
            <v>Adquisiciones de servicios</v>
          </cell>
          <cell r="G295">
            <v>4458773</v>
          </cell>
          <cell r="J295">
            <v>4100000</v>
          </cell>
        </row>
        <row r="296">
          <cell r="C296" t="str">
            <v>Servicios para la comunidad, sociales y personales</v>
          </cell>
          <cell r="G296">
            <v>4458773</v>
          </cell>
          <cell r="J296">
            <v>4100000</v>
          </cell>
        </row>
        <row r="297">
          <cell r="C297" t="str">
            <v>Dotación de implementos para escuelas de formación artistica y cultural</v>
          </cell>
          <cell r="G297">
            <v>4458773</v>
          </cell>
          <cell r="J297">
            <v>4100000</v>
          </cell>
        </row>
        <row r="298">
          <cell r="C298" t="str">
            <v>RB PRO CULTURA MUNICIPAL</v>
          </cell>
          <cell r="G298">
            <v>4458773</v>
          </cell>
          <cell r="J298">
            <v>4100000</v>
          </cell>
        </row>
        <row r="299">
          <cell r="C299" t="str">
            <v>Aumentar a 78 lo Programas de Formación Artística (EFACZ) ofertados en total</v>
          </cell>
          <cell r="G299">
            <v>15299182</v>
          </cell>
          <cell r="J299">
            <v>13769262</v>
          </cell>
        </row>
        <row r="300">
          <cell r="C300" t="str">
            <v>Adquisición de bienes y servicios</v>
          </cell>
          <cell r="G300">
            <v>15299182</v>
          </cell>
          <cell r="J300">
            <v>13769262</v>
          </cell>
        </row>
        <row r="301">
          <cell r="C301" t="str">
            <v>Adquisiciones diferentes de activos</v>
          </cell>
          <cell r="G301">
            <v>15299182</v>
          </cell>
          <cell r="J301">
            <v>13769262</v>
          </cell>
        </row>
        <row r="302">
          <cell r="C302" t="str">
            <v>Adquisiciones de servicios</v>
          </cell>
          <cell r="G302">
            <v>15299182</v>
          </cell>
          <cell r="J302">
            <v>13769262</v>
          </cell>
        </row>
        <row r="303">
          <cell r="C303" t="str">
            <v>Servicios para la comunidad, sociales y personales</v>
          </cell>
          <cell r="G303">
            <v>15299182</v>
          </cell>
          <cell r="J303">
            <v>13769262</v>
          </cell>
        </row>
        <row r="304">
          <cell r="C304" t="str">
            <v>Contratacion de los formadores de los nuevos programas que ofertará los prpcesos públicos de formación artistica de la Subgerencia de cultura del IMCRDZ.</v>
          </cell>
          <cell r="G304">
            <v>15299182</v>
          </cell>
          <cell r="J304">
            <v>13769262</v>
          </cell>
        </row>
        <row r="305">
          <cell r="C305" t="str">
            <v>SGP OTROS SECTORES</v>
          </cell>
          <cell r="G305">
            <v>15299182</v>
          </cell>
          <cell r="J305">
            <v>13769262</v>
          </cell>
        </row>
        <row r="306">
          <cell r="C306" t="str">
            <v xml:space="preserve">Realizar 80 salidas a eventos artísticos y culturales de carácter regional, departamental, nacional y/o internacional realizados, en dónde participan los beneficiarios de los Procesos Públicos de Formación Artística (EFACZ) </v>
          </cell>
          <cell r="G306">
            <v>41164382</v>
          </cell>
          <cell r="J306">
            <v>22238412</v>
          </cell>
        </row>
        <row r="307">
          <cell r="C307" t="str">
            <v>Adquisición de bienes y servicios</v>
          </cell>
          <cell r="G307">
            <v>41164382</v>
          </cell>
          <cell r="J307">
            <v>22238412</v>
          </cell>
        </row>
        <row r="308">
          <cell r="C308" t="str">
            <v>Adquisiciones diferentes de activos</v>
          </cell>
          <cell r="G308">
            <v>41164382</v>
          </cell>
          <cell r="J308">
            <v>22238412</v>
          </cell>
        </row>
        <row r="309">
          <cell r="C309" t="str">
            <v>Adquisiciones de servicios</v>
          </cell>
          <cell r="G309">
            <v>41164382</v>
          </cell>
          <cell r="J309">
            <v>22238412</v>
          </cell>
        </row>
        <row r="310">
          <cell r="C310" t="str">
            <v>Servicios para la comunidad, sociales y personales</v>
          </cell>
          <cell r="G310">
            <v>41164382</v>
          </cell>
          <cell r="J310">
            <v>22238412</v>
          </cell>
        </row>
        <row r="311">
          <cell r="C311" t="str">
            <v>Contratación del equipo de trabajo para la realización de la coordinación de eventos culturales.</v>
          </cell>
          <cell r="G311">
            <v>20000000</v>
          </cell>
          <cell r="J311">
            <v>17708412</v>
          </cell>
        </row>
        <row r="312">
          <cell r="C312" t="str">
            <v>SGP OTROS SECTORES</v>
          </cell>
          <cell r="G312">
            <v>20000000</v>
          </cell>
          <cell r="J312">
            <v>17708412</v>
          </cell>
        </row>
        <row r="313">
          <cell r="C313" t="str">
            <v>Desarrollo del proceso de contratación que permita garantizar las acciones de traslado, hospedaje y/o alimentación de los grupos representativos de los procesos públicos de formación artística de la Subgerencia de Cultura del IMCRDZ.</v>
          </cell>
          <cell r="G313">
            <v>21164382</v>
          </cell>
          <cell r="J313">
            <v>4530000</v>
          </cell>
        </row>
        <row r="314">
          <cell r="C314" t="str">
            <v>SGP OTROS SECTORES</v>
          </cell>
          <cell r="G314">
            <v>21164382</v>
          </cell>
          <cell r="J314">
            <v>4530000</v>
          </cell>
        </row>
        <row r="315">
          <cell r="C315" t="str">
            <v>Realización de pre producción, producción y publicación de 8 productos artísticos resultados de los Procesos Públicos de Formación Artística</v>
          </cell>
          <cell r="G315">
            <v>5000000</v>
          </cell>
          <cell r="J315">
            <v>0</v>
          </cell>
        </row>
        <row r="316">
          <cell r="C316" t="str">
            <v>Adquisición de bienes y servicios</v>
          </cell>
          <cell r="G316">
            <v>5000000</v>
          </cell>
          <cell r="J316">
            <v>0</v>
          </cell>
        </row>
        <row r="317">
          <cell r="C317" t="str">
            <v>Adquisiciones diferentes de activos</v>
          </cell>
          <cell r="G317">
            <v>5000000</v>
          </cell>
          <cell r="J317">
            <v>0</v>
          </cell>
        </row>
        <row r="318">
          <cell r="C318" t="str">
            <v>Adquisiciones de servicios</v>
          </cell>
          <cell r="G318">
            <v>5000000</v>
          </cell>
          <cell r="J318">
            <v>0</v>
          </cell>
        </row>
        <row r="319">
          <cell r="C319" t="str">
            <v>Servicios para la comunidad, sociales y personales</v>
          </cell>
          <cell r="G319">
            <v>5000000</v>
          </cell>
          <cell r="J319">
            <v>0</v>
          </cell>
        </row>
        <row r="320">
          <cell r="C320" t="str">
            <v>Desarrollo de acciones de planeación y ejecución de la pre producción, producción y publicación de productos artísticos resultados de los Procesos Públicos de Formación Artística.</v>
          </cell>
          <cell r="G320">
            <v>5000000</v>
          </cell>
          <cell r="J320">
            <v>0</v>
          </cell>
        </row>
        <row r="321">
          <cell r="C321" t="str">
            <v>SGP OTROS SECTORES</v>
          </cell>
          <cell r="G321">
            <v>5000000</v>
          </cell>
          <cell r="J321">
            <v>0</v>
          </cell>
        </row>
        <row r="322">
          <cell r="C322" t="str">
            <v>Implementar 3 estrategias  de formación dirigidas a la Primera Infancia, Personas con Discapacidad, Adulto Mayor, Comunidad LGTBIQ y Víctimas del Conflicto del Municipio de Zipaquirá.</v>
          </cell>
          <cell r="G322">
            <v>5000000</v>
          </cell>
          <cell r="J322">
            <v>0</v>
          </cell>
        </row>
        <row r="323">
          <cell r="C323" t="str">
            <v>Adquisición de bienes y servicios</v>
          </cell>
          <cell r="G323">
            <v>5000000</v>
          </cell>
          <cell r="J323">
            <v>0</v>
          </cell>
        </row>
        <row r="324">
          <cell r="C324" t="str">
            <v>Adquisiciones diferentes de activos</v>
          </cell>
          <cell r="G324">
            <v>5000000</v>
          </cell>
          <cell r="J324">
            <v>0</v>
          </cell>
        </row>
        <row r="325">
          <cell r="C325" t="str">
            <v>Adquisiciones de servicios</v>
          </cell>
          <cell r="G325">
            <v>5000000</v>
          </cell>
          <cell r="J325">
            <v>0</v>
          </cell>
        </row>
        <row r="326">
          <cell r="C326" t="str">
            <v>Servicios para la comunidad, sociales y personales</v>
          </cell>
          <cell r="G326">
            <v>5000000</v>
          </cell>
          <cell r="J326">
            <v>0</v>
          </cell>
        </row>
        <row r="327">
          <cell r="C327" t="str">
            <v>Desarrollo de acciones parab el diseño la implementacion de estrategias y herramientas de formación artistica dirigida a los grupos poblacionales del municipio de Zipaquirá</v>
          </cell>
          <cell r="G327">
            <v>5000000</v>
          </cell>
          <cell r="J327">
            <v>0</v>
          </cell>
        </row>
        <row r="328">
          <cell r="C328" t="str">
            <v>SGP OTROS SECTORES</v>
          </cell>
          <cell r="G328">
            <v>5000000</v>
          </cell>
          <cell r="J328">
            <v>0</v>
          </cell>
        </row>
        <row r="329">
          <cell r="C329" t="str">
            <v>Realizar 8 asistencias técnicas dirigidas a los espacios de Participación Sectorial 
(Consejo Municipal de Cultura; Red Municipal de Organizaciones Culturales; Red Municipal de Creadores y Gestores Culturales, Red de Acudientes de los Procesos de Formación Artística; Red de Museos de Zipaquirá)</v>
          </cell>
          <cell r="G329">
            <v>17707952</v>
          </cell>
          <cell r="J329">
            <v>11779720</v>
          </cell>
        </row>
        <row r="330">
          <cell r="C330" t="str">
            <v>Adquisición de bienes y servicios</v>
          </cell>
          <cell r="G330">
            <v>17707952</v>
          </cell>
          <cell r="J330">
            <v>11779720</v>
          </cell>
        </row>
        <row r="331">
          <cell r="C331" t="str">
            <v>Adquisiciones diferentes de activos</v>
          </cell>
          <cell r="G331">
            <v>17707952</v>
          </cell>
          <cell r="J331">
            <v>11779720</v>
          </cell>
        </row>
        <row r="332">
          <cell r="C332" t="str">
            <v>Adquisiciones de servicios</v>
          </cell>
          <cell r="G332">
            <v>17707952</v>
          </cell>
          <cell r="J332">
            <v>11779720</v>
          </cell>
        </row>
        <row r="333">
          <cell r="C333" t="str">
            <v>Servicios para la comunidad, sociales y personales</v>
          </cell>
          <cell r="G333">
            <v>17707952</v>
          </cell>
          <cell r="J333">
            <v>11779720</v>
          </cell>
        </row>
        <row r="334">
          <cell r="C334" t="str">
            <v>Coordinación de fomento y fortalecimiento de los espacios de participación</v>
          </cell>
          <cell r="G334">
            <v>17707952</v>
          </cell>
          <cell r="J334">
            <v>11779720</v>
          </cell>
        </row>
        <row r="335">
          <cell r="C335" t="str">
            <v>SGP CULTURA</v>
          </cell>
          <cell r="G335">
            <v>17707952</v>
          </cell>
          <cell r="J335">
            <v>11779720</v>
          </cell>
        </row>
        <row r="336">
          <cell r="C336" t="str">
            <v>Realizar 90 eventos culturales (Acuerdo No. 05 de 2019, muestras PPFA y apoyos a eventos)</v>
          </cell>
          <cell r="G336">
            <v>180058884</v>
          </cell>
          <cell r="J336">
            <v>130500000</v>
          </cell>
        </row>
        <row r="337">
          <cell r="C337" t="str">
            <v>Adquisición de bienes y servicios</v>
          </cell>
          <cell r="G337">
            <v>180058884</v>
          </cell>
          <cell r="J337">
            <v>130500000</v>
          </cell>
        </row>
        <row r="338">
          <cell r="C338" t="str">
            <v>Adquisiciones diferentes de activos</v>
          </cell>
          <cell r="G338">
            <v>180058884</v>
          </cell>
          <cell r="J338">
            <v>130500000</v>
          </cell>
        </row>
        <row r="339">
          <cell r="C339" t="str">
            <v>Adquisiciones de servicios</v>
          </cell>
          <cell r="G339">
            <v>180058884</v>
          </cell>
          <cell r="J339">
            <v>130500000</v>
          </cell>
        </row>
        <row r="340">
          <cell r="C340" t="str">
            <v>Servicios para la comunidad, sociales y personales</v>
          </cell>
          <cell r="G340">
            <v>180058884</v>
          </cell>
          <cell r="J340">
            <v>130500000</v>
          </cell>
        </row>
        <row r="341">
          <cell r="C341" t="str">
            <v>Realización del proceso contractual de operador logístico para la realización de los eventos culturales de la Subgerencia de Cultura</v>
          </cell>
          <cell r="G341">
            <v>173758884</v>
          </cell>
          <cell r="J341">
            <v>130500000</v>
          </cell>
        </row>
        <row r="342">
          <cell r="C342" t="str">
            <v>RB PRO CULTURA MUNICIPAL</v>
          </cell>
          <cell r="G342">
            <v>100000000</v>
          </cell>
          <cell r="J342">
            <v>100000000</v>
          </cell>
        </row>
        <row r="343">
          <cell r="C343" t="str">
            <v>SGP CULTURA</v>
          </cell>
          <cell r="G343">
            <v>70758884</v>
          </cell>
          <cell r="J343">
            <v>30500000</v>
          </cell>
        </row>
        <row r="344">
          <cell r="C344" t="str">
            <v>RECURSOS PROPIOS IMCRDZ</v>
          </cell>
          <cell r="G344">
            <v>3000000</v>
          </cell>
          <cell r="J344">
            <v>0</v>
          </cell>
        </row>
        <row r="345">
          <cell r="C345" t="str">
            <v>Pago de derechos de autor y derechos conexos</v>
          </cell>
          <cell r="G345">
            <v>6300000</v>
          </cell>
          <cell r="J345">
            <v>0</v>
          </cell>
        </row>
        <row r="346">
          <cell r="C346" t="str">
            <v>RECURSOS PROPIOS IMCRDZ</v>
          </cell>
          <cell r="G346">
            <v>6300000</v>
          </cell>
          <cell r="J346">
            <v>0</v>
          </cell>
        </row>
        <row r="347">
          <cell r="C347" t="str">
            <v>Realizar 4 mantenimientos  a la Infraestructura Cultural de naturaleza pública del Municipio de Zipaquirá (Teatro Bicentenario)</v>
          </cell>
          <cell r="G347">
            <v>40000000</v>
          </cell>
          <cell r="J347">
            <v>0</v>
          </cell>
        </row>
        <row r="348">
          <cell r="C348" t="str">
            <v>Adquisición de bienes y servicios</v>
          </cell>
          <cell r="G348">
            <v>40000000</v>
          </cell>
          <cell r="J348">
            <v>0</v>
          </cell>
        </row>
        <row r="349">
          <cell r="C349" t="str">
            <v>Adquisiciones diferentes de activos</v>
          </cell>
          <cell r="G349">
            <v>40000000</v>
          </cell>
          <cell r="J349">
            <v>0</v>
          </cell>
        </row>
        <row r="350">
          <cell r="C350" t="str">
            <v>Adquisiciones de servicios</v>
          </cell>
          <cell r="G350">
            <v>40000000</v>
          </cell>
          <cell r="J350">
            <v>0</v>
          </cell>
        </row>
        <row r="351">
          <cell r="C351" t="str">
            <v>Servicios para la comunidad, sociales y personales</v>
          </cell>
          <cell r="G351">
            <v>40000000</v>
          </cell>
          <cell r="J351">
            <v>0</v>
          </cell>
        </row>
        <row r="352">
          <cell r="C352" t="str">
            <v>Realización de mantenimiento a la infraestructura cultural de naturaleza pública del Municipio de Zipaquirá (Teatro Bicentenario)</v>
          </cell>
          <cell r="G352">
            <v>20000000</v>
          </cell>
          <cell r="J352">
            <v>0</v>
          </cell>
        </row>
        <row r="353">
          <cell r="C353" t="str">
            <v>RECURSOS PROPIOS IMCRDZ</v>
          </cell>
          <cell r="G353">
            <v>20000000</v>
          </cell>
          <cell r="J353">
            <v>0</v>
          </cell>
        </row>
        <row r="354">
          <cell r="C354" t="str">
            <v>Contratación para la realización de acciones de cuidado, logística y/o seguridad en la infraestructura cultural de naturaleza pública del Municipio de Zipaquirá (Teatro Bicentenario)</v>
          </cell>
          <cell r="G354">
            <v>20000000</v>
          </cell>
          <cell r="J354">
            <v>0</v>
          </cell>
        </row>
        <row r="355">
          <cell r="C355" t="str">
            <v>SGP OTROS SECTORES</v>
          </cell>
          <cell r="G355">
            <v>20000000</v>
          </cell>
          <cell r="J355">
            <v>0</v>
          </cell>
        </row>
        <row r="356">
          <cell r="C356" t="str">
            <v>ZIPAQUIRÁ CREE EN SUS ARTISTAS, CREADORES Y GESTORES CULTURALES</v>
          </cell>
          <cell r="G356">
            <v>203451410</v>
          </cell>
          <cell r="J356">
            <v>146430347</v>
          </cell>
        </row>
        <row r="357">
          <cell r="C357" t="str">
            <v xml:space="preserve">Realización de 4 convocatorias del programa Espacios Concertados para el fortalecimiento de la oferta cultural  realizada en la infraestructura de naturaleza privada </v>
          </cell>
          <cell r="G357">
            <v>5000000</v>
          </cell>
          <cell r="J357">
            <v>0</v>
          </cell>
        </row>
        <row r="358">
          <cell r="C358" t="str">
            <v>Adquisición de bienes y servicios</v>
          </cell>
          <cell r="G358">
            <v>5000000</v>
          </cell>
          <cell r="J358">
            <v>0</v>
          </cell>
        </row>
        <row r="359">
          <cell r="C359" t="str">
            <v>Adquisiciones diferentes de activos</v>
          </cell>
          <cell r="G359">
            <v>5000000</v>
          </cell>
          <cell r="J359">
            <v>0</v>
          </cell>
        </row>
        <row r="360">
          <cell r="C360" t="str">
            <v>Adquisiciones de servicios</v>
          </cell>
          <cell r="G360">
            <v>5000000</v>
          </cell>
          <cell r="J360">
            <v>0</v>
          </cell>
        </row>
        <row r="361">
          <cell r="C361" t="str">
            <v>Servicios para la comunidad, sociales y personales</v>
          </cell>
          <cell r="G361">
            <v>5000000</v>
          </cell>
          <cell r="J361">
            <v>0</v>
          </cell>
        </row>
        <row r="362">
          <cell r="C362" t="str">
            <v>Contratación del profesional líder del proceso de la convocatoria pública de Espacios Concertados responsable de cada una de las fases: reglamentación, realización y seguimiento a la ejecución de los recursos.</v>
          </cell>
          <cell r="G362">
            <v>5000000</v>
          </cell>
          <cell r="J362">
            <v>0</v>
          </cell>
        </row>
        <row r="363">
          <cell r="C363" t="str">
            <v>PRO CULTURA MUNICIPAL</v>
          </cell>
          <cell r="G363">
            <v>5000000</v>
          </cell>
          <cell r="J363">
            <v>0</v>
          </cell>
        </row>
        <row r="364">
          <cell r="C364" t="str">
            <v>Promover y consolidar 8 eventos culturales de la agenda Zipaquirá Festiva - Experiencia Zipa, en articulación con el sector cultural independiente</v>
          </cell>
          <cell r="G364">
            <v>2000000</v>
          </cell>
          <cell r="J364">
            <v>0</v>
          </cell>
        </row>
        <row r="365">
          <cell r="C365" t="str">
            <v>Adquisición de bienes y servicios</v>
          </cell>
          <cell r="G365">
            <v>2000000</v>
          </cell>
          <cell r="J365">
            <v>0</v>
          </cell>
        </row>
        <row r="366">
          <cell r="C366" t="str">
            <v>Adquisiciones diferentes de activos</v>
          </cell>
          <cell r="G366">
            <v>2000000</v>
          </cell>
          <cell r="J366">
            <v>0</v>
          </cell>
        </row>
        <row r="367">
          <cell r="C367" t="str">
            <v>Adquisiciones de servicios</v>
          </cell>
          <cell r="G367">
            <v>2000000</v>
          </cell>
          <cell r="J367">
            <v>0</v>
          </cell>
        </row>
        <row r="368">
          <cell r="C368" t="str">
            <v>Servicios para la comunidad, sociales y personales</v>
          </cell>
          <cell r="G368">
            <v>2000000</v>
          </cell>
          <cell r="J368">
            <v>0</v>
          </cell>
        </row>
        <row r="369">
          <cell r="C369" t="str">
            <v>Contratación del profesional líder del proceso de las convocatorias de la Subgerencia de Cultura destinadas al sector artístico y cultural de Zipaquirá.</v>
          </cell>
          <cell r="G369">
            <v>2000000</v>
          </cell>
          <cell r="J369">
            <v>0</v>
          </cell>
        </row>
        <row r="370">
          <cell r="C370" t="str">
            <v>RB PRO CULTURA MUNICIPAL</v>
          </cell>
          <cell r="G370">
            <v>2000000</v>
          </cell>
          <cell r="J370">
            <v>0</v>
          </cell>
        </row>
        <row r="371">
          <cell r="C371" t="str">
            <v>Realizar 3 alianzas para generar procesos de profesionalización dirigidos a los artistas, creadores y gestores culturales de Zipaquirá.</v>
          </cell>
          <cell r="G371">
            <v>167191410</v>
          </cell>
          <cell r="J371">
            <v>128299680</v>
          </cell>
        </row>
        <row r="372">
          <cell r="C372" t="str">
            <v>Adquisición de bienes y servicios</v>
          </cell>
          <cell r="G372">
            <v>167191410</v>
          </cell>
          <cell r="J372">
            <v>128299680</v>
          </cell>
        </row>
        <row r="373">
          <cell r="C373" t="str">
            <v>Adquisiciones diferentes de activos</v>
          </cell>
          <cell r="G373">
            <v>167191410</v>
          </cell>
          <cell r="J373">
            <v>128299680</v>
          </cell>
        </row>
        <row r="374">
          <cell r="C374" t="str">
            <v>Adquisiciones de servicios</v>
          </cell>
          <cell r="G374">
            <v>167191410</v>
          </cell>
          <cell r="J374">
            <v>128299680</v>
          </cell>
        </row>
        <row r="375">
          <cell r="C375" t="str">
            <v>Servicios para la comunidad, sociales y personales</v>
          </cell>
          <cell r="G375">
            <v>167191410</v>
          </cell>
          <cell r="J375">
            <v>128299680</v>
          </cell>
        </row>
        <row r="376">
          <cell r="C376" t="str">
            <v>Implementación del Decreto Nacional 2012 de 2017 en relación al 10% de la Estampilla Procultura destinada a la Seguridad Social del Creador y Gestor Cultural</v>
          </cell>
          <cell r="G376">
            <v>167191410</v>
          </cell>
          <cell r="J376">
            <v>128299680</v>
          </cell>
        </row>
        <row r="377">
          <cell r="C377" t="str">
            <v>PRO CULTURA MUNICIPAL</v>
          </cell>
          <cell r="G377">
            <v>135000000</v>
          </cell>
          <cell r="J377">
            <v>128299680</v>
          </cell>
        </row>
        <row r="378">
          <cell r="C378" t="str">
            <v>RB PRO CULTURA MUNICIPAL</v>
          </cell>
          <cell r="G378">
            <v>32191410</v>
          </cell>
          <cell r="J378">
            <v>0</v>
          </cell>
        </row>
        <row r="379">
          <cell r="C379" t="str">
            <v>Implementar el SIAZ como un sistema de información  cultural y una plataforma web que integre el sector, permitiendo la divulgación de los contenidos artísticos y la interacción entre el sector y la comunidad en general (consulta)
(Cultura Zipaquirá)</v>
          </cell>
          <cell r="G379">
            <v>22260000</v>
          </cell>
          <cell r="J379">
            <v>11130667</v>
          </cell>
        </row>
        <row r="380">
          <cell r="C380" t="str">
            <v>Adquisición de bienes y servicios</v>
          </cell>
          <cell r="G380">
            <v>22260000</v>
          </cell>
          <cell r="J380">
            <v>11130667</v>
          </cell>
        </row>
        <row r="381">
          <cell r="C381" t="str">
            <v>Adquisiciones diferentes de activos</v>
          </cell>
          <cell r="G381">
            <v>22260000</v>
          </cell>
          <cell r="J381">
            <v>11130667</v>
          </cell>
        </row>
        <row r="382">
          <cell r="C382" t="str">
            <v>Adquisiciones de servicios</v>
          </cell>
          <cell r="G382">
            <v>22260000</v>
          </cell>
          <cell r="J382">
            <v>11130667</v>
          </cell>
        </row>
        <row r="383">
          <cell r="C383" t="str">
            <v>Servicios para la comunidad, sociales y personales</v>
          </cell>
          <cell r="G383">
            <v>22260000</v>
          </cell>
          <cell r="J383">
            <v>11130667</v>
          </cell>
        </row>
        <row r="384">
          <cell r="C384" t="str">
            <v>Contratación del equipo de prensa y comunicaciones de la Subgerencia de Cultura para el desarrollo e implementación de la estrategia comunicativa Cultura Zipaquirá.</v>
          </cell>
          <cell r="G384">
            <v>22260000</v>
          </cell>
          <cell r="J384">
            <v>11130667</v>
          </cell>
        </row>
        <row r="385">
          <cell r="C385" t="str">
            <v>SGP CULTURA</v>
          </cell>
          <cell r="G385">
            <v>22260000</v>
          </cell>
          <cell r="J385">
            <v>11130667</v>
          </cell>
        </row>
        <row r="386">
          <cell r="C386" t="str">
            <v>Realizar 8 convocatorias públicas del Programa Municipal de Estímulos</v>
          </cell>
          <cell r="G386">
            <v>7000000</v>
          </cell>
          <cell r="J386">
            <v>7000000</v>
          </cell>
        </row>
        <row r="387">
          <cell r="C387" t="str">
            <v>Adquisición de bienes y servicios</v>
          </cell>
          <cell r="G387">
            <v>7000000</v>
          </cell>
          <cell r="J387">
            <v>7000000</v>
          </cell>
        </row>
        <row r="388">
          <cell r="C388" t="str">
            <v>Adquisiciones diferentes de activos</v>
          </cell>
          <cell r="G388">
            <v>7000000</v>
          </cell>
          <cell r="J388">
            <v>7000000</v>
          </cell>
        </row>
        <row r="389">
          <cell r="C389" t="str">
            <v>Adquisiciones de servicios</v>
          </cell>
          <cell r="G389">
            <v>7000000</v>
          </cell>
          <cell r="J389">
            <v>7000000</v>
          </cell>
        </row>
        <row r="390">
          <cell r="C390" t="str">
            <v>Servicios para la comunidad, sociales y personales</v>
          </cell>
          <cell r="G390">
            <v>7000000</v>
          </cell>
          <cell r="J390">
            <v>7000000</v>
          </cell>
        </row>
        <row r="391">
          <cell r="C391" t="str">
            <v>Contratación del personal responsable de las convocatorias públicas del Programa Municipal de Estímulos que oferta la Subgerencia de Cultura del IMCRDZ</v>
          </cell>
          <cell r="G391">
            <v>7000000</v>
          </cell>
          <cell r="J391">
            <v>7000000</v>
          </cell>
        </row>
        <row r="392">
          <cell r="C392" t="str">
            <v>RB PRO CULTURA MUNICIPAL</v>
          </cell>
          <cell r="G392">
            <v>7000000</v>
          </cell>
          <cell r="J392">
            <v>7000000</v>
          </cell>
        </row>
        <row r="393">
          <cell r="C393" t="str">
            <v>DEPORTE Y RECREACIÓN</v>
          </cell>
          <cell r="G393">
            <v>1427804582</v>
          </cell>
          <cell r="J393">
            <v>829973274</v>
          </cell>
        </row>
        <row r="394">
          <cell r="C394" t="str">
            <v>ZIPACTÍVATE</v>
          </cell>
          <cell r="G394">
            <v>318165835</v>
          </cell>
          <cell r="J394">
            <v>178615771</v>
          </cell>
        </row>
        <row r="395">
          <cell r="C395" t="str">
            <v>Realizar 4 juegos comunales y 4 Olimpiadas Veredales en la ciudad de Zipaquirá</v>
          </cell>
          <cell r="G395">
            <v>45887070</v>
          </cell>
          <cell r="J395">
            <v>34522285</v>
          </cell>
        </row>
        <row r="396">
          <cell r="C396" t="str">
            <v>Adquisición de bienes y servicios</v>
          </cell>
          <cell r="G396">
            <v>45887070</v>
          </cell>
          <cell r="J396">
            <v>34522285</v>
          </cell>
        </row>
        <row r="397">
          <cell r="C397" t="str">
            <v>Adquisiciones diferentes de activos</v>
          </cell>
          <cell r="G397">
            <v>45887070</v>
          </cell>
          <cell r="J397">
            <v>34522285</v>
          </cell>
        </row>
        <row r="398">
          <cell r="C398" t="str">
            <v>Adquisiciones de servicios</v>
          </cell>
          <cell r="G398">
            <v>45887070</v>
          </cell>
          <cell r="J398">
            <v>34522285</v>
          </cell>
        </row>
        <row r="399">
          <cell r="C399" t="str">
            <v>Servicios para la comunidad, sociales y personales</v>
          </cell>
          <cell r="G399">
            <v>45887070</v>
          </cell>
          <cell r="J399">
            <v>34522285</v>
          </cell>
        </row>
        <row r="400">
          <cell r="C400" t="str">
            <v xml:space="preserve">Promotor de juegos comunales veredales </v>
          </cell>
          <cell r="G400">
            <v>45887070</v>
          </cell>
          <cell r="J400">
            <v>34522285</v>
          </cell>
        </row>
        <row r="401">
          <cell r="C401" t="str">
            <v>RB RECURSOS PROPIOS ICLD</v>
          </cell>
          <cell r="G401">
            <v>13101930</v>
          </cell>
          <cell r="J401">
            <v>9527201</v>
          </cell>
        </row>
        <row r="402">
          <cell r="C402" t="str">
            <v>ESTAMPILLA PRODEPORTE ZIPA</v>
          </cell>
          <cell r="G402">
            <v>8435373</v>
          </cell>
          <cell r="J402">
            <v>8435373</v>
          </cell>
        </row>
        <row r="403">
          <cell r="C403" t="str">
            <v>SGP RECREACION Y DEPORTES</v>
          </cell>
          <cell r="G403">
            <v>13200000</v>
          </cell>
          <cell r="J403">
            <v>8601087</v>
          </cell>
        </row>
        <row r="404">
          <cell r="C404" t="str">
            <v>SGP OTROS SECTORES</v>
          </cell>
          <cell r="G404">
            <v>11149767</v>
          </cell>
          <cell r="J404">
            <v>7958624</v>
          </cell>
        </row>
        <row r="405">
          <cell r="C405" t="str">
            <v>Beneficiar a 1500 personas a través de la estrategia "Zipa FIT"</v>
          </cell>
          <cell r="G405">
            <v>126182415</v>
          </cell>
          <cell r="J405">
            <v>89689189</v>
          </cell>
        </row>
        <row r="406">
          <cell r="C406" t="str">
            <v>Adquisición de bienes y servicios</v>
          </cell>
          <cell r="G406">
            <v>126182415</v>
          </cell>
          <cell r="J406">
            <v>89689189</v>
          </cell>
        </row>
        <row r="407">
          <cell r="C407" t="str">
            <v>Adquisiciones diferentes de activos</v>
          </cell>
          <cell r="G407">
            <v>126182415</v>
          </cell>
          <cell r="J407">
            <v>89689189</v>
          </cell>
        </row>
        <row r="408">
          <cell r="C408" t="str">
            <v>Adquisiciones de servicios</v>
          </cell>
          <cell r="G408">
            <v>126182415</v>
          </cell>
          <cell r="J408">
            <v>89689189</v>
          </cell>
        </row>
        <row r="409">
          <cell r="C409" t="str">
            <v>Servicios para la comunidad, sociales y personales</v>
          </cell>
          <cell r="G409">
            <v>126182415</v>
          </cell>
          <cell r="J409">
            <v>89689189</v>
          </cell>
        </row>
        <row r="410">
          <cell r="C410" t="str">
            <v>Servicio de apoyo profesional para el acompañamiento de actividades musicalizadas del programa Zipafit</v>
          </cell>
          <cell r="G410">
            <v>126182415</v>
          </cell>
          <cell r="J410">
            <v>89689189</v>
          </cell>
        </row>
        <row r="411">
          <cell r="C411" t="str">
            <v>ESTAMPILLA PRODEPORTE ZIPA</v>
          </cell>
          <cell r="G411">
            <v>42341400</v>
          </cell>
          <cell r="J411">
            <v>31766804</v>
          </cell>
        </row>
        <row r="412">
          <cell r="C412" t="str">
            <v>SGP RECREACION Y DEPORTES</v>
          </cell>
          <cell r="G412">
            <v>35000000</v>
          </cell>
          <cell r="J412">
            <v>27131261</v>
          </cell>
        </row>
        <row r="413">
          <cell r="C413" t="str">
            <v>SGP OTROS SECTORES</v>
          </cell>
          <cell r="G413">
            <v>48841015</v>
          </cell>
          <cell r="J413">
            <v>30791124</v>
          </cell>
        </row>
        <row r="414">
          <cell r="C414" t="str">
            <v>Beneficiar a 4500 personas en Ciclo Vía Dominical mediante la innovación en las estrategias y actividades recreativas, deportivas, culturales, sociales, ambientales y familiares</v>
          </cell>
          <cell r="G414">
            <v>27532857</v>
          </cell>
          <cell r="J414">
            <v>10522108</v>
          </cell>
        </row>
        <row r="415">
          <cell r="C415" t="str">
            <v>Adquisición de bienes y servicios</v>
          </cell>
          <cell r="G415">
            <v>27532857</v>
          </cell>
          <cell r="J415">
            <v>10522108</v>
          </cell>
        </row>
        <row r="416">
          <cell r="C416" t="str">
            <v>Adquisiciones diferentes de activos</v>
          </cell>
          <cell r="G416">
            <v>27532857</v>
          </cell>
          <cell r="J416">
            <v>10522108</v>
          </cell>
        </row>
        <row r="417">
          <cell r="C417" t="str">
            <v>Adquisiciones de servicios</v>
          </cell>
          <cell r="G417">
            <v>27532857</v>
          </cell>
          <cell r="J417">
            <v>10522108</v>
          </cell>
        </row>
        <row r="418">
          <cell r="C418" t="str">
            <v>Servicios prestados a las empresas y servicios de producción</v>
          </cell>
          <cell r="G418">
            <v>15260749</v>
          </cell>
          <cell r="J418">
            <v>0</v>
          </cell>
        </row>
        <row r="419">
          <cell r="C419" t="str">
            <v xml:space="preserve">Dotación de implementos deportivos para el desarrollo de la ciclo via </v>
          </cell>
          <cell r="G419">
            <v>15260749</v>
          </cell>
          <cell r="J419">
            <v>0</v>
          </cell>
        </row>
        <row r="420">
          <cell r="C420" t="str">
            <v>RB RECURSOS PROPIOS ICLD</v>
          </cell>
          <cell r="G420">
            <v>15260749</v>
          </cell>
          <cell r="J420">
            <v>0</v>
          </cell>
        </row>
        <row r="421">
          <cell r="C421" t="str">
            <v>Servicios para la comunidad, sociales y personales</v>
          </cell>
          <cell r="G421">
            <v>12272108</v>
          </cell>
          <cell r="J421">
            <v>10522108</v>
          </cell>
        </row>
        <row r="422">
          <cell r="C422" t="str">
            <v xml:space="preserve">Contratar formador para el seguimiento y ejecución de la ciclo via dominial </v>
          </cell>
          <cell r="G422">
            <v>12272108</v>
          </cell>
          <cell r="J422">
            <v>10522108</v>
          </cell>
        </row>
        <row r="423">
          <cell r="C423" t="str">
            <v>ESTAMPILLA PRODEPORTE ZIPA</v>
          </cell>
          <cell r="G423">
            <v>5272108</v>
          </cell>
          <cell r="J423">
            <v>5272108</v>
          </cell>
        </row>
        <row r="424">
          <cell r="C424" t="str">
            <v>SGP RECREACION Y DEPORTES</v>
          </cell>
          <cell r="G424">
            <v>7000000</v>
          </cell>
          <cell r="J424">
            <v>5250000</v>
          </cell>
        </row>
        <row r="425">
          <cell r="C425" t="str">
            <v>Beneficiar a 2000 personas mayores con la promoción de la salud física, mental e interacción social.</v>
          </cell>
          <cell r="G425">
            <v>50372900</v>
          </cell>
          <cell r="J425">
            <v>33522008</v>
          </cell>
        </row>
        <row r="426">
          <cell r="C426" t="str">
            <v>Adquisición de bienes y servicios</v>
          </cell>
          <cell r="G426">
            <v>50372900</v>
          </cell>
          <cell r="J426">
            <v>33522008</v>
          </cell>
        </row>
        <row r="427">
          <cell r="C427" t="str">
            <v>Adquisiciones diferentes de activos</v>
          </cell>
          <cell r="G427">
            <v>50372900</v>
          </cell>
          <cell r="J427">
            <v>33522008</v>
          </cell>
        </row>
        <row r="428">
          <cell r="C428" t="str">
            <v>Adquisiciones de servicios</v>
          </cell>
          <cell r="G428">
            <v>50372900</v>
          </cell>
          <cell r="J428">
            <v>33522008</v>
          </cell>
        </row>
        <row r="429">
          <cell r="C429" t="str">
            <v>Servicios para la comunidad, sociales y personales</v>
          </cell>
          <cell r="G429">
            <v>50372900</v>
          </cell>
          <cell r="J429">
            <v>33522008</v>
          </cell>
        </row>
        <row r="430">
          <cell r="C430" t="str">
            <v>Promotor del programa adulto mayor en actividad fisica</v>
          </cell>
          <cell r="G430">
            <v>50372900</v>
          </cell>
          <cell r="J430">
            <v>33522008</v>
          </cell>
        </row>
        <row r="431">
          <cell r="C431" t="str">
            <v>RB RECURSOS PROPIOS ICLD</v>
          </cell>
          <cell r="G431">
            <v>23645530</v>
          </cell>
          <cell r="J431">
            <v>15891382</v>
          </cell>
        </row>
        <row r="432">
          <cell r="C432" t="str">
            <v>ESTAMPILLA PRODEPORTE ZIPA</v>
          </cell>
          <cell r="G432">
            <v>7582192</v>
          </cell>
          <cell r="J432">
            <v>7582192</v>
          </cell>
        </row>
        <row r="433">
          <cell r="C433" t="str">
            <v>SGP RECREACION Y DEPORTES</v>
          </cell>
          <cell r="G433">
            <v>19145178</v>
          </cell>
          <cell r="J433">
            <v>10048434</v>
          </cell>
        </row>
        <row r="434">
          <cell r="C434" t="str">
            <v xml:space="preserve">Realizar 4 eventos de "Copa Recreativa Zipaquirá Cree" en el marco del deporte social comunitario. </v>
          </cell>
          <cell r="G434">
            <v>62505128</v>
          </cell>
          <cell r="J434">
            <v>4674716</v>
          </cell>
        </row>
        <row r="435">
          <cell r="C435" t="str">
            <v>Adquisición de bienes y servicios</v>
          </cell>
          <cell r="G435">
            <v>62505128</v>
          </cell>
          <cell r="J435">
            <v>4674716</v>
          </cell>
        </row>
        <row r="436">
          <cell r="C436" t="str">
            <v>Adquisiciones diferentes de activos</v>
          </cell>
          <cell r="G436">
            <v>62505128</v>
          </cell>
          <cell r="J436">
            <v>4674716</v>
          </cell>
        </row>
        <row r="437">
          <cell r="C437" t="str">
            <v>Adquisiciones de servicios</v>
          </cell>
          <cell r="G437">
            <v>62505128</v>
          </cell>
          <cell r="J437">
            <v>4674716</v>
          </cell>
        </row>
        <row r="438">
          <cell r="C438" t="str">
            <v>Servicios para la comunidad, sociales y personales</v>
          </cell>
          <cell r="G438">
            <v>62505128</v>
          </cell>
          <cell r="J438">
            <v>4674716</v>
          </cell>
        </row>
        <row r="439">
          <cell r="C439" t="str">
            <v>Contratar personal de apoyo en eventos del programa Zipactivate</v>
          </cell>
          <cell r="G439">
            <v>11370933</v>
          </cell>
          <cell r="J439">
            <v>4674716</v>
          </cell>
        </row>
        <row r="440">
          <cell r="C440" t="str">
            <v>RB RECURSOS PROPIOS ICLD</v>
          </cell>
          <cell r="G440">
            <v>6317185</v>
          </cell>
          <cell r="J440">
            <v>3411279</v>
          </cell>
        </row>
        <row r="441">
          <cell r="C441" t="str">
            <v>ESTAMPILLA PRODEPORTE ZIPA</v>
          </cell>
          <cell r="G441">
            <v>5053748</v>
          </cell>
          <cell r="J441">
            <v>1263437</v>
          </cell>
        </row>
        <row r="442">
          <cell r="C442" t="str">
            <v>Logistica para el desarrollo de las actividades necesarias para eventos de actividad fisica implementados por el IMCRDZ</v>
          </cell>
          <cell r="G442">
            <v>51134195</v>
          </cell>
          <cell r="J442">
            <v>0</v>
          </cell>
        </row>
        <row r="443">
          <cell r="C443" t="str">
            <v>RECURSOS PROPIOS IMCRDZ</v>
          </cell>
          <cell r="G443">
            <v>51134195</v>
          </cell>
          <cell r="J443">
            <v>0</v>
          </cell>
        </row>
        <row r="444">
          <cell r="C444" t="str">
            <v xml:space="preserve">Crear la escuela de Campamentos Juveniles </v>
          </cell>
          <cell r="G444">
            <v>5685465</v>
          </cell>
          <cell r="J444">
            <v>5685465</v>
          </cell>
        </row>
        <row r="445">
          <cell r="C445" t="str">
            <v>Adquisición de bienes y servicios</v>
          </cell>
          <cell r="G445">
            <v>5685465</v>
          </cell>
          <cell r="J445">
            <v>5685465</v>
          </cell>
        </row>
        <row r="446">
          <cell r="C446" t="str">
            <v>Adquisiciones diferentes de activos</v>
          </cell>
          <cell r="G446">
            <v>5685465</v>
          </cell>
          <cell r="J446">
            <v>5685465</v>
          </cell>
        </row>
        <row r="447">
          <cell r="C447" t="str">
            <v>Adquisiciones de servicios</v>
          </cell>
          <cell r="G447">
            <v>5685465</v>
          </cell>
          <cell r="J447">
            <v>5685465</v>
          </cell>
        </row>
        <row r="448">
          <cell r="C448" t="str">
            <v>Servicios para la comunidad, sociales y personales</v>
          </cell>
          <cell r="G448">
            <v>5685465</v>
          </cell>
          <cell r="J448">
            <v>5685465</v>
          </cell>
        </row>
        <row r="449">
          <cell r="C449" t="str">
            <v>Contratar formador para el desarrollo de la escuela de campamentos juveniles</v>
          </cell>
          <cell r="G449">
            <v>5685465</v>
          </cell>
          <cell r="J449">
            <v>5685465</v>
          </cell>
        </row>
        <row r="450">
          <cell r="C450" t="str">
            <v>RB RECURSOS PROPIOS ICLD</v>
          </cell>
          <cell r="G450">
            <v>5685465</v>
          </cell>
          <cell r="J450">
            <v>5685465</v>
          </cell>
        </row>
        <row r="451">
          <cell r="C451" t="str">
            <v>ZIPACTÍVATE</v>
          </cell>
          <cell r="G451">
            <v>102890541</v>
          </cell>
          <cell r="J451">
            <v>58941038</v>
          </cell>
        </row>
        <row r="452">
          <cell r="C452" t="str">
            <v xml:space="preserve">Impactar a 2000 niños y niñas a través de un programa "Exploración motora" en  instituciones educativas (jardines sociales,  primero y segundo) </v>
          </cell>
          <cell r="G452">
            <v>35461860</v>
          </cell>
          <cell r="J452">
            <v>20619286</v>
          </cell>
        </row>
        <row r="453">
          <cell r="C453" t="str">
            <v>Adquisición de bienes y servicios</v>
          </cell>
          <cell r="G453">
            <v>35461860</v>
          </cell>
          <cell r="J453">
            <v>20619286</v>
          </cell>
        </row>
        <row r="454">
          <cell r="C454" t="str">
            <v>Adquisiciones diferentes de activos</v>
          </cell>
          <cell r="G454">
            <v>35461860</v>
          </cell>
          <cell r="J454">
            <v>20619286</v>
          </cell>
        </row>
        <row r="455">
          <cell r="C455" t="str">
            <v>Adquisiciones de servicios</v>
          </cell>
          <cell r="G455">
            <v>35461860</v>
          </cell>
          <cell r="J455">
            <v>20619286</v>
          </cell>
        </row>
        <row r="456">
          <cell r="C456" t="str">
            <v>Servicios para la comunidad, sociales y personales</v>
          </cell>
          <cell r="G456">
            <v>35461860</v>
          </cell>
          <cell r="J456">
            <v>20619286</v>
          </cell>
        </row>
        <row r="457">
          <cell r="C457" t="str">
            <v>Desarrollar actividades recreativas en las IEM jardines sociales</v>
          </cell>
          <cell r="G457">
            <v>35461860</v>
          </cell>
          <cell r="J457">
            <v>20619286</v>
          </cell>
        </row>
        <row r="458">
          <cell r="C458" t="str">
            <v>ESTAMPILLA PRODEPORTE ZIPA</v>
          </cell>
          <cell r="G458">
            <v>35461860</v>
          </cell>
          <cell r="J458">
            <v>20619286</v>
          </cell>
        </row>
        <row r="459">
          <cell r="C459" t="str">
            <v>Beneficiar a 300 personas con discapacidad con procesos de actividad física, recreación y eventos para el aprovechamiento del tiempo libre.</v>
          </cell>
          <cell r="G459">
            <v>31298681</v>
          </cell>
          <cell r="J459">
            <v>13417698</v>
          </cell>
        </row>
        <row r="460">
          <cell r="C460" t="str">
            <v>Adquisición de bienes y servicios</v>
          </cell>
          <cell r="G460">
            <v>31298681</v>
          </cell>
          <cell r="J460">
            <v>13417698</v>
          </cell>
        </row>
        <row r="461">
          <cell r="C461" t="str">
            <v>Adquisiciones diferentes de activos</v>
          </cell>
          <cell r="G461">
            <v>31298681</v>
          </cell>
          <cell r="J461">
            <v>13417698</v>
          </cell>
        </row>
        <row r="462">
          <cell r="C462" t="str">
            <v>Adquisiciones de servicios</v>
          </cell>
          <cell r="G462">
            <v>31298681</v>
          </cell>
          <cell r="J462">
            <v>13417698</v>
          </cell>
        </row>
        <row r="463">
          <cell r="C463" t="str">
            <v>Servicios para la comunidad, sociales y personales</v>
          </cell>
          <cell r="G463">
            <v>31298681</v>
          </cell>
          <cell r="J463">
            <v>13417698</v>
          </cell>
        </row>
        <row r="464">
          <cell r="C464" t="str">
            <v>Contratar formador para el desarrollo de actividades en discapacidad</v>
          </cell>
          <cell r="G464">
            <v>6998876</v>
          </cell>
          <cell r="J464">
            <v>0</v>
          </cell>
        </row>
        <row r="465">
          <cell r="C465" t="str">
            <v xml:space="preserve">REINTEGROS DE ICLD </v>
          </cell>
          <cell r="G465">
            <v>6998875</v>
          </cell>
          <cell r="J465">
            <v>0</v>
          </cell>
        </row>
        <row r="466">
          <cell r="C466" t="str">
            <v>SGP OTROS SECTORES</v>
          </cell>
          <cell r="G466">
            <v>1</v>
          </cell>
          <cell r="J466">
            <v>0</v>
          </cell>
        </row>
        <row r="467">
          <cell r="C467" t="str">
            <v>Apoyar a deportistas con discapacidad en el proceso deportivo competitivo y formativo</v>
          </cell>
          <cell r="G467">
            <v>24299805</v>
          </cell>
          <cell r="J467">
            <v>13417698</v>
          </cell>
        </row>
        <row r="468">
          <cell r="C468" t="str">
            <v>RB RECURSOS PROPIOS ICLD</v>
          </cell>
          <cell r="G468">
            <v>24299805</v>
          </cell>
          <cell r="J468">
            <v>13417698</v>
          </cell>
        </row>
        <row r="469">
          <cell r="C469" t="str">
            <v>Dotación y modernización del gimnasio municipal  de la unidad deportiva de San Carlos</v>
          </cell>
          <cell r="G469">
            <v>36130000</v>
          </cell>
          <cell r="J469">
            <v>24904054</v>
          </cell>
        </row>
        <row r="470">
          <cell r="C470" t="str">
            <v>Adquisición de bienes y servicios</v>
          </cell>
          <cell r="G470">
            <v>36130000</v>
          </cell>
          <cell r="J470">
            <v>24904054</v>
          </cell>
        </row>
        <row r="471">
          <cell r="C471" t="str">
            <v>Adquisiciones diferentes de activos</v>
          </cell>
          <cell r="G471">
            <v>36130000</v>
          </cell>
          <cell r="J471">
            <v>24904054</v>
          </cell>
        </row>
        <row r="472">
          <cell r="C472" t="str">
            <v>Adquisiciones de servicios</v>
          </cell>
          <cell r="G472">
            <v>36130000</v>
          </cell>
          <cell r="J472">
            <v>24904054</v>
          </cell>
        </row>
        <row r="473">
          <cell r="C473" t="str">
            <v>Servicios prestados a las empresas y servicios de producción</v>
          </cell>
          <cell r="G473">
            <v>15000000</v>
          </cell>
          <cell r="J473">
            <v>15000000</v>
          </cell>
        </row>
        <row r="474">
          <cell r="C474" t="str">
            <v>Dotación y mantenimiento de implementos para gimnasio</v>
          </cell>
          <cell r="G474">
            <v>15000000</v>
          </cell>
          <cell r="J474">
            <v>15000000</v>
          </cell>
        </row>
        <row r="475">
          <cell r="C475" t="str">
            <v>SGP RECREACION Y DEPORTES</v>
          </cell>
          <cell r="G475">
            <v>15000000</v>
          </cell>
          <cell r="J475">
            <v>15000000</v>
          </cell>
        </row>
        <row r="476">
          <cell r="C476" t="str">
            <v>Servicios para la comunidad, sociales y personales</v>
          </cell>
          <cell r="G476">
            <v>21130000</v>
          </cell>
          <cell r="J476">
            <v>9904054</v>
          </cell>
        </row>
        <row r="477">
          <cell r="C477" t="str">
            <v>Prestación de servicios de recepción y atención de la unidad deportiva de San Carlos</v>
          </cell>
          <cell r="G477">
            <v>9540000</v>
          </cell>
          <cell r="J477">
            <v>2897500</v>
          </cell>
        </row>
        <row r="478">
          <cell r="C478" t="str">
            <v>RB RECURSOS PROPIOS ICLD</v>
          </cell>
          <cell r="G478">
            <v>5300000</v>
          </cell>
          <cell r="J478">
            <v>2897500</v>
          </cell>
        </row>
        <row r="479">
          <cell r="C479" t="str">
            <v>SGP RECREACION Y DEPORTES</v>
          </cell>
          <cell r="G479">
            <v>4240000</v>
          </cell>
          <cell r="J479">
            <v>0</v>
          </cell>
        </row>
        <row r="480">
          <cell r="C480" t="str">
            <v>Contratar personal de apoyo semi personalizados para actividades en el gimnasio</v>
          </cell>
          <cell r="G480">
            <v>11590000</v>
          </cell>
          <cell r="J480">
            <v>7006554</v>
          </cell>
        </row>
        <row r="481">
          <cell r="C481" t="str">
            <v>RB RECURSOS PROPIOS ICLD</v>
          </cell>
          <cell r="G481">
            <v>11590000</v>
          </cell>
          <cell r="J481">
            <v>7006554</v>
          </cell>
        </row>
        <row r="482">
          <cell r="C482" t="str">
            <v>ZIPAQUIRÁ POTENCIA DEPORTIVA</v>
          </cell>
          <cell r="G482">
            <v>498645740</v>
          </cell>
          <cell r="J482">
            <v>331697272</v>
          </cell>
        </row>
        <row r="483">
          <cell r="C483" t="str">
            <v>Realizar 4 eventos deportivos municipales dirigidos a los organismos deportivos.</v>
          </cell>
          <cell r="G483">
            <v>16544216</v>
          </cell>
          <cell r="J483">
            <v>11601615</v>
          </cell>
        </row>
        <row r="484">
          <cell r="C484" t="str">
            <v>Adquisición de bienes y servicios</v>
          </cell>
          <cell r="G484">
            <v>16544216</v>
          </cell>
          <cell r="J484">
            <v>11601615</v>
          </cell>
        </row>
        <row r="485">
          <cell r="C485" t="str">
            <v>Adquisiciones diferentes de activos</v>
          </cell>
          <cell r="G485">
            <v>16544216</v>
          </cell>
          <cell r="J485">
            <v>11601615</v>
          </cell>
        </row>
        <row r="486">
          <cell r="C486" t="str">
            <v>Adquisiciones de servicios</v>
          </cell>
          <cell r="G486">
            <v>16544216</v>
          </cell>
          <cell r="J486">
            <v>11601615</v>
          </cell>
        </row>
        <row r="487">
          <cell r="C487" t="str">
            <v>Servicios para la comunidad, sociales y personales</v>
          </cell>
          <cell r="G487">
            <v>16544216</v>
          </cell>
          <cell r="J487">
            <v>11601615</v>
          </cell>
        </row>
        <row r="488">
          <cell r="C488" t="str">
            <v>Contratar promotor de apoyo a la gestión en eventos comunales</v>
          </cell>
          <cell r="G488">
            <v>16544216</v>
          </cell>
          <cell r="J488">
            <v>11601615</v>
          </cell>
        </row>
        <row r="489">
          <cell r="C489" t="str">
            <v>RB RECURSOS PROPIOS ICLD</v>
          </cell>
          <cell r="G489">
            <v>13180270</v>
          </cell>
          <cell r="J489">
            <v>8237669</v>
          </cell>
        </row>
        <row r="490">
          <cell r="C490" t="str">
            <v>ESTAMPILLA PRODEPORTE ZIPA</v>
          </cell>
          <cell r="G490">
            <v>3363946</v>
          </cell>
          <cell r="J490">
            <v>3363946</v>
          </cell>
        </row>
        <row r="491">
          <cell r="C491" t="str">
            <v>Impactar a 6000 niños con la estrategia "Iniciación al deporte" en Instituciones Educativas Públicas tanto rurales como urbanas.  (grados 3, 4 y 5)</v>
          </cell>
          <cell r="G491">
            <v>163998392</v>
          </cell>
          <cell r="J491">
            <v>122065130</v>
          </cell>
        </row>
        <row r="492">
          <cell r="C492" t="str">
            <v>Adquisición de bienes y servicios</v>
          </cell>
          <cell r="G492">
            <v>163998392</v>
          </cell>
          <cell r="J492">
            <v>122065130</v>
          </cell>
        </row>
        <row r="493">
          <cell r="C493" t="str">
            <v>Adquisiciones diferentes de activos</v>
          </cell>
          <cell r="G493">
            <v>163998392</v>
          </cell>
          <cell r="J493">
            <v>122065130</v>
          </cell>
        </row>
        <row r="494">
          <cell r="C494" t="str">
            <v>Adquisiciones de servicios</v>
          </cell>
          <cell r="G494">
            <v>163998392</v>
          </cell>
          <cell r="J494">
            <v>122065130</v>
          </cell>
        </row>
        <row r="495">
          <cell r="C495" t="str">
            <v>Servicios para la comunidad, sociales y personales</v>
          </cell>
          <cell r="G495">
            <v>163998392</v>
          </cell>
          <cell r="J495">
            <v>122065130</v>
          </cell>
        </row>
        <row r="496">
          <cell r="C496" t="str">
            <v>Contratar formadores para el apoyo de formación de talentos deportivos en instituciones educativas</v>
          </cell>
          <cell r="G496">
            <v>163998392</v>
          </cell>
          <cell r="J496">
            <v>122065130</v>
          </cell>
        </row>
        <row r="497">
          <cell r="C497" t="str">
            <v>RB RECURSOS PROPIOS ICLD</v>
          </cell>
          <cell r="G497">
            <v>90967440</v>
          </cell>
          <cell r="J497">
            <v>67935192</v>
          </cell>
        </row>
        <row r="498">
          <cell r="C498" t="str">
            <v>ESTAMPILLA PRODEPORTE ZIPA</v>
          </cell>
          <cell r="G498">
            <v>72773952</v>
          </cell>
          <cell r="J498">
            <v>53872938</v>
          </cell>
        </row>
        <row r="499">
          <cell r="C499" t="str">
            <v>RTOS FROS ESTAMPILLA PRODEPORTE ZIPA</v>
          </cell>
          <cell r="G499">
            <v>257000</v>
          </cell>
          <cell r="J499">
            <v>257000</v>
          </cell>
        </row>
        <row r="500">
          <cell r="C500" t="str">
            <v>Crear 4 nuevas escuelas de formación deportiva.</v>
          </cell>
          <cell r="G500">
            <v>40935348</v>
          </cell>
          <cell r="J500">
            <v>34112790</v>
          </cell>
        </row>
        <row r="501">
          <cell r="C501" t="str">
            <v>Adquisición de bienes y servicios</v>
          </cell>
          <cell r="G501">
            <v>40935348</v>
          </cell>
          <cell r="J501">
            <v>34112790</v>
          </cell>
        </row>
        <row r="502">
          <cell r="C502" t="str">
            <v>Adquisiciones diferentes de activos</v>
          </cell>
          <cell r="G502">
            <v>40935348</v>
          </cell>
          <cell r="J502">
            <v>34112790</v>
          </cell>
        </row>
        <row r="503">
          <cell r="C503" t="str">
            <v>Adquisiciones de servicios</v>
          </cell>
          <cell r="G503">
            <v>40935348</v>
          </cell>
          <cell r="J503">
            <v>34112790</v>
          </cell>
        </row>
        <row r="504">
          <cell r="C504" t="str">
            <v>Servicios para la comunidad, sociales y personales</v>
          </cell>
          <cell r="G504">
            <v>40935348</v>
          </cell>
          <cell r="J504">
            <v>34112790</v>
          </cell>
        </row>
        <row r="505">
          <cell r="C505" t="str">
            <v xml:space="preserve">Contratar formadores para el desarrollo de nuevas estrategias de formación deportiva </v>
          </cell>
          <cell r="G505">
            <v>40935348</v>
          </cell>
          <cell r="J505">
            <v>34112790</v>
          </cell>
        </row>
        <row r="506">
          <cell r="C506" t="str">
            <v>RB RECURSOS PROPIOS ICLD</v>
          </cell>
          <cell r="G506">
            <v>22741860</v>
          </cell>
          <cell r="J506">
            <v>20467674</v>
          </cell>
        </row>
        <row r="507">
          <cell r="C507" t="str">
            <v>ESTAMPILLA PRODEPORTE ZIPA</v>
          </cell>
          <cell r="G507">
            <v>18193488</v>
          </cell>
          <cell r="J507">
            <v>13645116</v>
          </cell>
        </row>
        <row r="508">
          <cell r="C508" t="str">
            <v>Beneficiar a 45 personas con discapacidad en el programa de formación deportiva</v>
          </cell>
          <cell r="G508">
            <v>19439844</v>
          </cell>
          <cell r="J508">
            <v>14579883</v>
          </cell>
        </row>
        <row r="509">
          <cell r="C509" t="str">
            <v>Adquisición de bienes y servicios</v>
          </cell>
          <cell r="G509">
            <v>19439844</v>
          </cell>
          <cell r="J509">
            <v>14579883</v>
          </cell>
        </row>
        <row r="510">
          <cell r="C510" t="str">
            <v>Adquisiciones diferentes de activos</v>
          </cell>
          <cell r="G510">
            <v>19439844</v>
          </cell>
          <cell r="J510">
            <v>14579883</v>
          </cell>
        </row>
        <row r="511">
          <cell r="C511" t="str">
            <v>Adquisiciones de servicios</v>
          </cell>
          <cell r="G511">
            <v>19439844</v>
          </cell>
          <cell r="J511">
            <v>14579883</v>
          </cell>
        </row>
        <row r="512">
          <cell r="C512" t="str">
            <v>Servicios para la comunidad, sociales y personales</v>
          </cell>
          <cell r="G512">
            <v>19439844</v>
          </cell>
          <cell r="J512">
            <v>14579883</v>
          </cell>
        </row>
        <row r="513">
          <cell r="C513" t="str">
            <v>Apoyar a deportistas con discapacidad en el proceso deportivo competitivo y formativo</v>
          </cell>
          <cell r="G513">
            <v>19439844</v>
          </cell>
          <cell r="J513">
            <v>14579883</v>
          </cell>
        </row>
        <row r="514">
          <cell r="C514" t="str">
            <v>ESTAMPILLA PRODEPORTE ZIPA</v>
          </cell>
          <cell r="G514">
            <v>19439844</v>
          </cell>
          <cell r="J514">
            <v>14579883</v>
          </cell>
        </row>
        <row r="515">
          <cell r="C515" t="str">
            <v>Realizar Mantenimiento de 46 infraestructuras deportivas, de la siguiente manera: 6 escenarios administrados por el IMCRDZ (CIC Barandillas, CIC Prados del Mirador, Coliseo Arena de Sal, Unidad Deportiva de San Carlos, Complejo Deportivo Julio Caro, Estadio Municipal) y 40 escenarios deportivos del municipio de Zipaquirá</v>
          </cell>
          <cell r="G515">
            <v>246584543</v>
          </cell>
          <cell r="J515">
            <v>149337854</v>
          </cell>
        </row>
        <row r="516">
          <cell r="C516" t="str">
            <v>Adquisición de bienes y servicios</v>
          </cell>
          <cell r="G516">
            <v>246584543</v>
          </cell>
          <cell r="J516">
            <v>149337854</v>
          </cell>
        </row>
        <row r="517">
          <cell r="C517" t="str">
            <v>Adquisiciones diferentes de activos</v>
          </cell>
          <cell r="G517">
            <v>246584543</v>
          </cell>
          <cell r="J517">
            <v>149337854</v>
          </cell>
        </row>
        <row r="518">
          <cell r="C518" t="str">
            <v>Adquisiciones de servicios</v>
          </cell>
          <cell r="G518">
            <v>246584543</v>
          </cell>
          <cell r="J518">
            <v>149337854</v>
          </cell>
        </row>
        <row r="519">
          <cell r="C519" t="str">
            <v>Servicios para la comunidad, sociales y personales</v>
          </cell>
          <cell r="G519">
            <v>246584543</v>
          </cell>
          <cell r="J519">
            <v>149337854</v>
          </cell>
        </row>
        <row r="520">
          <cell r="C520" t="str">
            <v>Contratar para el aseo y adecuación de los escenarios deportivos del IMCRDZ</v>
          </cell>
          <cell r="G520">
            <v>43862683</v>
          </cell>
          <cell r="J520">
            <v>40629782</v>
          </cell>
        </row>
        <row r="521">
          <cell r="C521" t="str">
            <v xml:space="preserve">REINTEGROS DE ICLD </v>
          </cell>
          <cell r="G521">
            <v>22954107</v>
          </cell>
          <cell r="J521">
            <v>19721206</v>
          </cell>
        </row>
        <row r="522">
          <cell r="C522" t="str">
            <v>ESTAMPILLA PRODEPORTE ZIPA</v>
          </cell>
          <cell r="G522">
            <v>20908576</v>
          </cell>
          <cell r="J522">
            <v>20908576</v>
          </cell>
        </row>
        <row r="523">
          <cell r="C523" t="str">
            <v>Contratar profesional para la coordinación de personal de mantenimientoy logistica</v>
          </cell>
          <cell r="G523">
            <v>10122157</v>
          </cell>
          <cell r="J523">
            <v>10122157</v>
          </cell>
        </row>
        <row r="524">
          <cell r="C524" t="str">
            <v xml:space="preserve">REINTEGROS DE ICLD </v>
          </cell>
          <cell r="G524">
            <v>1883192</v>
          </cell>
          <cell r="J524">
            <v>1883192</v>
          </cell>
        </row>
        <row r="525">
          <cell r="C525" t="str">
            <v>SGP RECREACION Y DEPORTES</v>
          </cell>
          <cell r="G525">
            <v>8238965</v>
          </cell>
          <cell r="J525">
            <v>8238965</v>
          </cell>
        </row>
        <row r="526">
          <cell r="C526" t="str">
            <v xml:space="preserve">Contratar profesional para la coordinación, seguimiento y control del almacen del IMCRDZ </v>
          </cell>
          <cell r="G526">
            <v>12150000</v>
          </cell>
          <cell r="J526">
            <v>12150000</v>
          </cell>
        </row>
        <row r="527">
          <cell r="C527" t="str">
            <v xml:space="preserve">REINTEGROS DE ICLD </v>
          </cell>
          <cell r="G527">
            <v>2700000</v>
          </cell>
          <cell r="J527">
            <v>2700000</v>
          </cell>
        </row>
        <row r="528">
          <cell r="C528" t="str">
            <v>SGP RECREACION Y DEPORTES</v>
          </cell>
          <cell r="G528">
            <v>9450000</v>
          </cell>
          <cell r="J528">
            <v>9450000</v>
          </cell>
        </row>
        <row r="529">
          <cell r="C529" t="str">
            <v>Apoyo de personal para mantenimiento y logistica de los escenarios deportivos y eventos deportivos del IMCRDZ</v>
          </cell>
          <cell r="G529">
            <v>74149200</v>
          </cell>
          <cell r="J529">
            <v>56032635</v>
          </cell>
        </row>
        <row r="530">
          <cell r="C530" t="str">
            <v xml:space="preserve">REINTEGROS DE ICLD </v>
          </cell>
          <cell r="G530">
            <v>13795200</v>
          </cell>
          <cell r="J530">
            <v>12293063</v>
          </cell>
        </row>
        <row r="531">
          <cell r="C531" t="str">
            <v>SGP RECREACION Y DEPORTES</v>
          </cell>
          <cell r="G531">
            <v>60354000</v>
          </cell>
          <cell r="J531">
            <v>43739572</v>
          </cell>
        </row>
        <row r="532">
          <cell r="C532" t="str">
            <v>Servicios públicos de los escenarios deportivos a cargo del IMCRDZ</v>
          </cell>
          <cell r="G532">
            <v>52618056</v>
          </cell>
          <cell r="J532">
            <v>9940390</v>
          </cell>
        </row>
        <row r="533">
          <cell r="C533" t="str">
            <v>RECURSOS PROPIOS IMCRDZ</v>
          </cell>
          <cell r="G533">
            <v>52618056</v>
          </cell>
          <cell r="J533">
            <v>9940390</v>
          </cell>
        </row>
        <row r="534">
          <cell r="C534" t="str">
            <v>Apoyo para la conducción de los vehiculos a cargo del IMCRDZ</v>
          </cell>
          <cell r="G534">
            <v>8357106</v>
          </cell>
          <cell r="J534">
            <v>5377053</v>
          </cell>
        </row>
        <row r="535">
          <cell r="C535" t="str">
            <v xml:space="preserve">REINTEGROS DE ICLD </v>
          </cell>
          <cell r="G535">
            <v>1554810</v>
          </cell>
          <cell r="J535">
            <v>1554810</v>
          </cell>
        </row>
        <row r="536">
          <cell r="C536" t="str">
            <v>SGP RECREACION Y DEPORTES</v>
          </cell>
          <cell r="G536">
            <v>6802296</v>
          </cell>
          <cell r="J536">
            <v>3822243</v>
          </cell>
        </row>
        <row r="537">
          <cell r="C537" t="str">
            <v>Mantenimiento preventivo y correctivo de los escenarios deportivos utilizados por el IMCRDZ para el desarrollo de las escuelas de formación deportiva</v>
          </cell>
          <cell r="G537">
            <v>15000000</v>
          </cell>
          <cell r="J537">
            <v>3800000</v>
          </cell>
        </row>
        <row r="538">
          <cell r="C538" t="str">
            <v>SGP RECREACION Y DEPORTES</v>
          </cell>
          <cell r="G538">
            <v>15000000</v>
          </cell>
          <cell r="J538">
            <v>3800000</v>
          </cell>
        </row>
        <row r="539">
          <cell r="C539" t="str">
            <v>Contratar prestación de servicios para la coordinación de los escenarios deportivos a cargo del IMCRDZ</v>
          </cell>
          <cell r="G539">
            <v>30325341</v>
          </cell>
          <cell r="J539">
            <v>11285837</v>
          </cell>
        </row>
        <row r="540">
          <cell r="C540" t="str">
            <v xml:space="preserve">REINTEGROS DE ICLD </v>
          </cell>
          <cell r="G540">
            <v>1920994</v>
          </cell>
          <cell r="J540">
            <v>0</v>
          </cell>
        </row>
        <row r="541">
          <cell r="C541" t="str">
            <v>SGP RECREACION Y DEPORTES</v>
          </cell>
          <cell r="G541">
            <v>28404347</v>
          </cell>
          <cell r="J541">
            <v>11285837</v>
          </cell>
        </row>
        <row r="542">
          <cell r="C542" t="str">
            <v>Realizar 3 eventos que fortalecen el deporte escolar a través de rondas infantiles, juegos prescolares y juegos Supérate Intercolegiados.</v>
          </cell>
          <cell r="G542">
            <v>11143397</v>
          </cell>
          <cell r="J542">
            <v>0</v>
          </cell>
        </row>
        <row r="543">
          <cell r="C543" t="str">
            <v>Adquisición de bienes y servicios</v>
          </cell>
          <cell r="G543">
            <v>11143397</v>
          </cell>
          <cell r="J543">
            <v>0</v>
          </cell>
        </row>
        <row r="544">
          <cell r="C544" t="str">
            <v>Adquisiciones diferentes de activos</v>
          </cell>
          <cell r="G544">
            <v>11143397</v>
          </cell>
          <cell r="J544">
            <v>0</v>
          </cell>
        </row>
        <row r="545">
          <cell r="C545" t="str">
            <v>Adqusiciones de servicios</v>
          </cell>
          <cell r="G545">
            <v>11143397</v>
          </cell>
          <cell r="J545">
            <v>0</v>
          </cell>
        </row>
        <row r="546">
          <cell r="C546" t="str">
            <v>Servicios para la comunidad, sociales y personales</v>
          </cell>
          <cell r="G546">
            <v>11143397</v>
          </cell>
          <cell r="J546">
            <v>0</v>
          </cell>
        </row>
        <row r="547">
          <cell r="C547" t="str">
            <v>Contratar formadores en apoyo al desarrollo de eventos de deporte escolar</v>
          </cell>
          <cell r="G547">
            <v>11143397</v>
          </cell>
          <cell r="J547">
            <v>0</v>
          </cell>
        </row>
        <row r="548">
          <cell r="C548" t="str">
            <v xml:space="preserve">REINTEGROS DE ICLD </v>
          </cell>
          <cell r="G548">
            <v>4412713</v>
          </cell>
          <cell r="J548">
            <v>0</v>
          </cell>
        </row>
        <row r="549">
          <cell r="C549" t="str">
            <v>RB LEY 1289/09 PARTICIPACION IMPUESTO AL CIGARRILLO</v>
          </cell>
          <cell r="G549">
            <v>6730684</v>
          </cell>
          <cell r="J549">
            <v>0</v>
          </cell>
        </row>
        <row r="550">
          <cell r="C550" t="str">
            <v>ZIPAQUIRÁ POTENCIA DEPORTIVA</v>
          </cell>
          <cell r="G550">
            <v>508102466</v>
          </cell>
          <cell r="J550">
            <v>260719193</v>
          </cell>
        </row>
        <row r="551">
          <cell r="C551" t="str">
            <v>Dar cumplimiento a las 4 líneas estratégicas de la política publica de Deporte, Recreación y Actividad Física - DRAF</v>
          </cell>
          <cell r="G551">
            <v>19800000</v>
          </cell>
          <cell r="J551">
            <v>13160000</v>
          </cell>
        </row>
        <row r="552">
          <cell r="C552" t="str">
            <v>Adquisición de bienes y servicios</v>
          </cell>
          <cell r="G552">
            <v>19800000</v>
          </cell>
          <cell r="J552">
            <v>13160000</v>
          </cell>
        </row>
        <row r="553">
          <cell r="C553" t="str">
            <v>Adquisiciones diferentes de activos</v>
          </cell>
          <cell r="G553">
            <v>19800000</v>
          </cell>
          <cell r="J553">
            <v>13160000</v>
          </cell>
        </row>
        <row r="554">
          <cell r="C554" t="str">
            <v>Adqusiciones de servicios</v>
          </cell>
          <cell r="G554">
            <v>19800000</v>
          </cell>
          <cell r="J554">
            <v>13160000</v>
          </cell>
        </row>
        <row r="555">
          <cell r="C555" t="str">
            <v>Servicios para la comunidad, sociales y personales</v>
          </cell>
          <cell r="G555">
            <v>19800000</v>
          </cell>
          <cell r="J555">
            <v>13160000</v>
          </cell>
        </row>
        <row r="556">
          <cell r="C556" t="str">
            <v>Apoyo técnico al seguimiento y cumplimiento de la politica DRAF</v>
          </cell>
          <cell r="G556">
            <v>19800000</v>
          </cell>
          <cell r="J556">
            <v>13160000</v>
          </cell>
        </row>
        <row r="557">
          <cell r="C557" t="str">
            <v>SGP OTROS SECTORES</v>
          </cell>
          <cell r="G557">
            <v>19800000</v>
          </cell>
          <cell r="J557">
            <v>13160000</v>
          </cell>
        </row>
        <row r="558">
          <cell r="C558" t="str">
            <v>Brindar asistencia técnica, académica y administrativa a 80 organismos deportivos.</v>
          </cell>
          <cell r="G558">
            <v>15505945</v>
          </cell>
          <cell r="J558">
            <v>14601275</v>
          </cell>
        </row>
        <row r="559">
          <cell r="C559" t="str">
            <v>Adquisición de bienes y servicios</v>
          </cell>
          <cell r="G559">
            <v>15505945</v>
          </cell>
          <cell r="J559">
            <v>14601275</v>
          </cell>
        </row>
        <row r="560">
          <cell r="C560" t="str">
            <v>Adquisiciones diferentes de activos</v>
          </cell>
          <cell r="G560">
            <v>15505945</v>
          </cell>
          <cell r="J560">
            <v>14601275</v>
          </cell>
        </row>
        <row r="561">
          <cell r="C561" t="str">
            <v>Adqusiciones de servicios</v>
          </cell>
          <cell r="G561">
            <v>15505945</v>
          </cell>
          <cell r="J561">
            <v>14601275</v>
          </cell>
        </row>
        <row r="562">
          <cell r="C562" t="str">
            <v>Servicios para la comunidad, sociales y personales</v>
          </cell>
          <cell r="G562">
            <v>15505945</v>
          </cell>
          <cell r="J562">
            <v>14601275</v>
          </cell>
        </row>
        <row r="563">
          <cell r="C563" t="str">
            <v xml:space="preserve">Apoyo en programas tecnicos laborales por competencia </v>
          </cell>
          <cell r="G563">
            <v>15505945</v>
          </cell>
          <cell r="J563">
            <v>14601275</v>
          </cell>
        </row>
        <row r="564">
          <cell r="C564" t="str">
            <v>RB RECURSOS PROPIOS ICLD</v>
          </cell>
          <cell r="G564">
            <v>12275600</v>
          </cell>
          <cell r="J564">
            <v>11370930</v>
          </cell>
        </row>
        <row r="565">
          <cell r="C565" t="str">
            <v>ESTAMPILLA PRODEPORTE ZIPA</v>
          </cell>
          <cell r="G565">
            <v>3230345</v>
          </cell>
          <cell r="J565">
            <v>3230345</v>
          </cell>
        </row>
        <row r="566">
          <cell r="C566" t="str">
            <v xml:space="preserve">Mantener en funcionamiento 2 equipos de fútbol de salón (masculino y femenino) participando de manera directa en los eventos departamentales y nacionales </v>
          </cell>
          <cell r="G566">
            <v>271313319</v>
          </cell>
          <cell r="J566">
            <v>110761706</v>
          </cell>
        </row>
        <row r="567">
          <cell r="C567" t="str">
            <v>Adquisición de bienes y servicios</v>
          </cell>
          <cell r="G567">
            <v>271313319</v>
          </cell>
          <cell r="J567">
            <v>110761706</v>
          </cell>
        </row>
        <row r="568">
          <cell r="C568" t="str">
            <v>Adquisiciones diferentes de activos</v>
          </cell>
          <cell r="G568">
            <v>271313319</v>
          </cell>
          <cell r="J568">
            <v>110761706</v>
          </cell>
        </row>
        <row r="569">
          <cell r="C569" t="str">
            <v>Adqusiciones de servicios</v>
          </cell>
          <cell r="G569">
            <v>271313319</v>
          </cell>
          <cell r="J569">
            <v>110761706</v>
          </cell>
        </row>
        <row r="570">
          <cell r="C570" t="str">
            <v>Servicios para la comunidad, sociales y personales</v>
          </cell>
          <cell r="G570">
            <v>271313319</v>
          </cell>
          <cell r="J570">
            <v>110761706</v>
          </cell>
        </row>
        <row r="571">
          <cell r="C571" t="str">
            <v>Impulsar los clubes para reconocimiento de los organismos deportivos del municipio</v>
          </cell>
          <cell r="G571">
            <v>13038138</v>
          </cell>
          <cell r="J571">
            <v>13038138</v>
          </cell>
        </row>
        <row r="572">
          <cell r="C572" t="str">
            <v>RB RECURSOS PROPIOS ICLD</v>
          </cell>
          <cell r="G572">
            <v>7243410</v>
          </cell>
          <cell r="J572">
            <v>7243410</v>
          </cell>
        </row>
        <row r="573">
          <cell r="C573" t="str">
            <v>ESTAMPILLA PRODEPORTE ZIPA</v>
          </cell>
          <cell r="G573">
            <v>5794728</v>
          </cell>
          <cell r="J573">
            <v>5794728</v>
          </cell>
        </row>
        <row r="574">
          <cell r="C574" t="str">
            <v>Apoyar en formación de deportistas a nivel competitivo de furbol de salon femenino y masculino</v>
          </cell>
          <cell r="G574">
            <v>246412938</v>
          </cell>
          <cell r="J574">
            <v>91133433</v>
          </cell>
        </row>
        <row r="575">
          <cell r="C575" t="str">
            <v>RB RECURSOS PROPIOS ICLD</v>
          </cell>
          <cell r="G575">
            <v>39798255</v>
          </cell>
          <cell r="J575">
            <v>8717713</v>
          </cell>
        </row>
        <row r="576">
          <cell r="C576" t="str">
            <v>ESTAMPILLA PRODEPORTE ZIPA</v>
          </cell>
          <cell r="G576">
            <v>83546520</v>
          </cell>
          <cell r="J576">
            <v>12887054</v>
          </cell>
        </row>
        <row r="577">
          <cell r="C577" t="str">
            <v>SGP RECREACION Y DEPORTES</v>
          </cell>
          <cell r="G577">
            <v>12117720</v>
          </cell>
          <cell r="J577">
            <v>12117720</v>
          </cell>
        </row>
        <row r="578">
          <cell r="C578" t="str">
            <v>SGP OTROS SECTORES</v>
          </cell>
          <cell r="G578">
            <v>103547443</v>
          </cell>
          <cell r="J578">
            <v>57410946</v>
          </cell>
        </row>
        <row r="579">
          <cell r="C579" t="str">
            <v>RTOS FROS LEY 1289/09 PARTICIPACION IMPUESTO AL CIGARRILLO</v>
          </cell>
          <cell r="G579">
            <v>7403000</v>
          </cell>
          <cell r="J579">
            <v>0</v>
          </cell>
        </row>
        <row r="580">
          <cell r="C580" t="str">
            <v>Contratar coordinador de eventos deportivos</v>
          </cell>
          <cell r="G580">
            <v>11862243</v>
          </cell>
          <cell r="J580">
            <v>6590135</v>
          </cell>
        </row>
        <row r="581">
          <cell r="C581" t="str">
            <v>RB RECURSOS PROPIOS ICLD</v>
          </cell>
          <cell r="G581">
            <v>6590135</v>
          </cell>
          <cell r="J581">
            <v>6590135</v>
          </cell>
        </row>
        <row r="582">
          <cell r="C582" t="str">
            <v>ESTAMPILLA PRODEPORTE ZIPA</v>
          </cell>
          <cell r="G582">
            <v>5272108</v>
          </cell>
          <cell r="J582">
            <v>0</v>
          </cell>
        </row>
        <row r="583">
          <cell r="C583" t="str">
            <v>Implementar 4 estrategias de acompañamiento psico-social para los usuarios de las Escuelas de Formación Deportiva y para el barrismo en Zipaquirá (Decreto 651 de 2022)</v>
          </cell>
          <cell r="G583">
            <v>26076276</v>
          </cell>
          <cell r="J583">
            <v>16418396</v>
          </cell>
        </row>
        <row r="584">
          <cell r="C584" t="str">
            <v>Adquisición de bienes y servicios</v>
          </cell>
          <cell r="G584">
            <v>26076276</v>
          </cell>
          <cell r="J584">
            <v>16418396</v>
          </cell>
        </row>
        <row r="585">
          <cell r="C585" t="str">
            <v>Adquisiciones diferentes de activos</v>
          </cell>
          <cell r="G585">
            <v>26076276</v>
          </cell>
          <cell r="J585">
            <v>16418396</v>
          </cell>
        </row>
        <row r="586">
          <cell r="C586" t="str">
            <v>Adqusiciones de servicios</v>
          </cell>
          <cell r="G586">
            <v>26076276</v>
          </cell>
          <cell r="J586">
            <v>16418396</v>
          </cell>
        </row>
        <row r="587">
          <cell r="C587" t="str">
            <v>Servicios para la comunidad, sociales y personales</v>
          </cell>
          <cell r="G587">
            <v>26076276</v>
          </cell>
          <cell r="J587">
            <v>16418396</v>
          </cell>
        </row>
        <row r="588">
          <cell r="C588" t="str">
            <v>Contratar grupo psico-social para el dessarrollo de las estrategias de acompañamiento</v>
          </cell>
          <cell r="G588">
            <v>26076276</v>
          </cell>
          <cell r="J588">
            <v>16418396</v>
          </cell>
        </row>
        <row r="589">
          <cell r="C589" t="str">
            <v>RB RECURSOS PROPIOS ICLD</v>
          </cell>
          <cell r="G589">
            <v>14486820</v>
          </cell>
          <cell r="J589">
            <v>7726304</v>
          </cell>
        </row>
        <row r="590">
          <cell r="C590" t="str">
            <v>ESTAMPILLA PRODEPORTE ZIPA</v>
          </cell>
          <cell r="G590">
            <v>11589456</v>
          </cell>
          <cell r="J590">
            <v>8692092</v>
          </cell>
        </row>
        <row r="591">
          <cell r="C591" t="str">
            <v>Beneficiar a 60 deportistas a través de los estímulos financieros por logros obtenidos en competencias de ciclo oficial y ciclo olímpico</v>
          </cell>
          <cell r="G591">
            <v>51169185</v>
          </cell>
          <cell r="J591">
            <v>20669472</v>
          </cell>
        </row>
        <row r="592">
          <cell r="C592" t="str">
            <v>Adquisición de bienes y servicios</v>
          </cell>
          <cell r="G592">
            <v>51169185</v>
          </cell>
          <cell r="J592">
            <v>20669472</v>
          </cell>
        </row>
        <row r="593">
          <cell r="C593" t="str">
            <v>Adquisiciones diferentes de activos</v>
          </cell>
          <cell r="G593">
            <v>51169185</v>
          </cell>
          <cell r="J593">
            <v>20669472</v>
          </cell>
        </row>
        <row r="594">
          <cell r="C594" t="str">
            <v>Materiales y suministros</v>
          </cell>
          <cell r="G594">
            <v>51169185</v>
          </cell>
          <cell r="J594">
            <v>20669472</v>
          </cell>
        </row>
        <row r="595">
          <cell r="C595" t="str">
            <v>Otros bienes transportables (excepto productos metálicos, maquinaria y equipo)</v>
          </cell>
          <cell r="G595">
            <v>22741860</v>
          </cell>
          <cell r="J595">
            <v>12128992</v>
          </cell>
        </row>
        <row r="596">
          <cell r="C596" t="str">
            <v>Apoyar a deportistas en la participacion de diferentes competencias a nivel nacional e internacional</v>
          </cell>
          <cell r="G596">
            <v>22741860</v>
          </cell>
          <cell r="J596">
            <v>12128992</v>
          </cell>
        </row>
        <row r="597">
          <cell r="C597" t="str">
            <v>ESTAMPILLA PRODEPORTE ZIPA</v>
          </cell>
          <cell r="G597">
            <v>22741860</v>
          </cell>
          <cell r="J597">
            <v>12128992</v>
          </cell>
        </row>
        <row r="598">
          <cell r="C598" t="str">
            <v>Servicios para la comunidad, sociales y personales</v>
          </cell>
          <cell r="G598">
            <v>28427325</v>
          </cell>
          <cell r="J598">
            <v>8540480</v>
          </cell>
        </row>
        <row r="599">
          <cell r="C599" t="str">
            <v>Apoyar a deportistas en la participacion de diferentes competencias a nivel nacional e internacional</v>
          </cell>
          <cell r="G599">
            <v>28427325</v>
          </cell>
          <cell r="J599">
            <v>8540480</v>
          </cell>
        </row>
        <row r="600">
          <cell r="C600" t="str">
            <v>RB RECURSOS PROPIOS ICLD</v>
          </cell>
          <cell r="G600">
            <v>28427325</v>
          </cell>
          <cell r="J600">
            <v>8540480</v>
          </cell>
        </row>
        <row r="601">
          <cell r="C601" t="str">
            <v>Atender a 5000 deportistas por el grupo interdisciplinario mediante capacitaciones y atenciones directas.</v>
          </cell>
          <cell r="G601">
            <v>75342742</v>
          </cell>
          <cell r="J601">
            <v>47241832</v>
          </cell>
        </row>
        <row r="602">
          <cell r="C602" t="str">
            <v>Adquisición de bienes y servicios</v>
          </cell>
          <cell r="G602">
            <v>75342742</v>
          </cell>
          <cell r="J602">
            <v>47241832</v>
          </cell>
        </row>
        <row r="603">
          <cell r="C603" t="str">
            <v>Adquisiciones diferentes de activos</v>
          </cell>
          <cell r="G603">
            <v>75342742</v>
          </cell>
          <cell r="J603">
            <v>47241832</v>
          </cell>
        </row>
        <row r="604">
          <cell r="C604" t="str">
            <v>Adqusiciones de servicios</v>
          </cell>
          <cell r="G604">
            <v>75342742</v>
          </cell>
          <cell r="J604">
            <v>47241832</v>
          </cell>
        </row>
        <row r="605">
          <cell r="C605" t="str">
            <v>Servicios para la comunidad, sociales y personales</v>
          </cell>
          <cell r="G605">
            <v>75342742</v>
          </cell>
          <cell r="J605">
            <v>47241832</v>
          </cell>
        </row>
        <row r="606">
          <cell r="C606" t="str">
            <v>Contratar grupo Interdisciplinario para  acompañamiento y fortalecimiento de los procesos deportivos</v>
          </cell>
          <cell r="G606">
            <v>75342742</v>
          </cell>
          <cell r="J606">
            <v>47241832</v>
          </cell>
        </row>
        <row r="607">
          <cell r="C607" t="str">
            <v xml:space="preserve">REINTEGROS DE ICLD </v>
          </cell>
          <cell r="G607">
            <v>40299606</v>
          </cell>
          <cell r="J607">
            <v>24118756</v>
          </cell>
        </row>
        <row r="608">
          <cell r="C608" t="str">
            <v>ESTAMPILLA PRODEPORTE ZIPA</v>
          </cell>
          <cell r="G608">
            <v>35043136</v>
          </cell>
          <cell r="J608">
            <v>23123076</v>
          </cell>
        </row>
        <row r="609">
          <cell r="C609" t="str">
            <v>Identificar y acompañar a 250 deportistas con proyección deportiva  (selección de talentos, reserva deportiva y alto rendimiento)</v>
          </cell>
          <cell r="G609">
            <v>48894999</v>
          </cell>
          <cell r="J609">
            <v>37866512</v>
          </cell>
        </row>
        <row r="610">
          <cell r="C610" t="str">
            <v>Adquisición de bienes y servicios</v>
          </cell>
          <cell r="G610">
            <v>48894999</v>
          </cell>
          <cell r="J610">
            <v>37866512</v>
          </cell>
        </row>
        <row r="611">
          <cell r="C611" t="str">
            <v>Adquisiciones diferentes de activos</v>
          </cell>
          <cell r="G611">
            <v>48894999</v>
          </cell>
          <cell r="J611">
            <v>37866512</v>
          </cell>
        </row>
        <row r="612">
          <cell r="C612" t="str">
            <v>Adqusiciones de servicios</v>
          </cell>
          <cell r="G612">
            <v>48894999</v>
          </cell>
          <cell r="J612">
            <v>37866512</v>
          </cell>
        </row>
        <row r="613">
          <cell r="C613" t="str">
            <v>Servicios para la comunidad, sociales y personales</v>
          </cell>
          <cell r="G613">
            <v>48894999</v>
          </cell>
          <cell r="J613">
            <v>37866512</v>
          </cell>
        </row>
        <row r="614">
          <cell r="C614" t="str">
            <v>Contratar formadores para desarrollo de programas que identifiquen y seleccione talentos deportivos</v>
          </cell>
          <cell r="G614">
            <v>48894999</v>
          </cell>
          <cell r="J614">
            <v>37866512</v>
          </cell>
        </row>
        <row r="615">
          <cell r="C615" t="str">
            <v xml:space="preserve">REINTEGROS DE ICLD </v>
          </cell>
          <cell r="G615">
            <v>7409006</v>
          </cell>
          <cell r="J615">
            <v>7409000</v>
          </cell>
        </row>
        <row r="616">
          <cell r="C616" t="str">
            <v>ESTAMPILLA PRODEPORTE ZIPA</v>
          </cell>
          <cell r="G616">
            <v>22741860</v>
          </cell>
          <cell r="J616">
            <v>16766509</v>
          </cell>
        </row>
        <row r="617">
          <cell r="C617" t="str">
            <v>SGP RECREACION Y DEPORTES</v>
          </cell>
          <cell r="G617">
            <v>18744133</v>
          </cell>
          <cell r="J617">
            <v>13691003</v>
          </cell>
        </row>
        <row r="618">
          <cell r="C618" t="str">
            <v>ZIPAQUIRA PROTEGE</v>
          </cell>
          <cell r="G618">
            <v>38145736146.540001</v>
          </cell>
          <cell r="J618">
            <v>20591705323</v>
          </cell>
        </row>
        <row r="619">
          <cell r="C619" t="str">
            <v>GOBIERNO TERRITORIAL</v>
          </cell>
          <cell r="G619">
            <v>2366849251.02</v>
          </cell>
          <cell r="J619">
            <v>1124984357</v>
          </cell>
        </row>
        <row r="620">
          <cell r="C620" t="str">
            <v>MUJERES PODEROSAS</v>
          </cell>
          <cell r="G620">
            <v>81600000</v>
          </cell>
          <cell r="J620">
            <v>12500000</v>
          </cell>
        </row>
        <row r="621">
          <cell r="C621" t="str">
            <v xml:space="preserve">Crear y poner en funcionamiento la Línea Púrpura, para atención y activación de RIA frente a cualquier tipo de violencia contra las mujeres </v>
          </cell>
          <cell r="G621">
            <v>81600000</v>
          </cell>
          <cell r="J621">
            <v>12500000</v>
          </cell>
        </row>
        <row r="622">
          <cell r="C622" t="str">
            <v>Adquisición de bienes y servicios</v>
          </cell>
          <cell r="G622">
            <v>81600000</v>
          </cell>
          <cell r="J622">
            <v>12500000</v>
          </cell>
        </row>
        <row r="623">
          <cell r="C623" t="str">
            <v>Adquisiciones diferentes de activos</v>
          </cell>
          <cell r="G623">
            <v>81600000</v>
          </cell>
          <cell r="J623">
            <v>12500000</v>
          </cell>
        </row>
        <row r="624">
          <cell r="C624" t="str">
            <v>Materiales y suministros</v>
          </cell>
          <cell r="G624">
            <v>11000000</v>
          </cell>
          <cell r="J624">
            <v>0</v>
          </cell>
        </row>
        <row r="625">
          <cell r="C625" t="str">
            <v>Productos metálicos, maquinaria y equipo</v>
          </cell>
          <cell r="G625">
            <v>11000000</v>
          </cell>
          <cell r="J625">
            <v>0</v>
          </cell>
        </row>
        <row r="626">
          <cell r="C626" t="str">
            <v>Adquirir hardware para funcionamiento de la línea Púrpura / IICLD- IMPUESTOS</v>
          </cell>
          <cell r="G626">
            <v>11000000</v>
          </cell>
          <cell r="J626">
            <v>0</v>
          </cell>
        </row>
        <row r="627">
          <cell r="C627" t="str">
            <v>RB RECURSOS PROPIOS ICLD</v>
          </cell>
          <cell r="G627">
            <v>11000000</v>
          </cell>
          <cell r="J627">
            <v>0</v>
          </cell>
        </row>
        <row r="628">
          <cell r="C628" t="str">
            <v>Adquisiciones de servicios</v>
          </cell>
          <cell r="G628">
            <v>70600000</v>
          </cell>
          <cell r="J628">
            <v>12500000</v>
          </cell>
        </row>
        <row r="629">
          <cell r="C629" t="str">
            <v xml:space="preserve">Servicios prestados a las empresas y servicios de producción </v>
          </cell>
          <cell r="G629">
            <v>51000000</v>
          </cell>
          <cell r="J629">
            <v>12500000</v>
          </cell>
        </row>
        <row r="630">
          <cell r="C630" t="str">
            <v xml:space="preserve">Adquirir servicios publicitarios para la divulgación de la línea Púrpura </v>
          </cell>
          <cell r="G630">
            <v>6000000</v>
          </cell>
          <cell r="J630">
            <v>0</v>
          </cell>
        </row>
        <row r="631">
          <cell r="C631" t="str">
            <v>RB RECURSOS PROPIOS ICLD</v>
          </cell>
          <cell r="G631">
            <v>6000000</v>
          </cell>
          <cell r="J631">
            <v>0</v>
          </cell>
        </row>
        <row r="632">
          <cell r="C632" t="str">
            <v xml:space="preserve">Adquirir servicios profesionales para la implementación de la Línea Púrpura </v>
          </cell>
          <cell r="G632">
            <v>45000000</v>
          </cell>
          <cell r="J632">
            <v>12500000</v>
          </cell>
        </row>
        <row r="633">
          <cell r="C633" t="str">
            <v>RB RECURSOS PROPIOS ICLD</v>
          </cell>
          <cell r="G633">
            <v>45000000</v>
          </cell>
          <cell r="J633">
            <v>12500000</v>
          </cell>
        </row>
        <row r="634">
          <cell r="C634" t="str">
            <v>Servicios para la comunidad, sociales y personales</v>
          </cell>
          <cell r="G634">
            <v>19600000</v>
          </cell>
          <cell r="J634">
            <v>0</v>
          </cell>
        </row>
        <row r="635">
          <cell r="C635" t="str">
            <v>Realizar planeación de la Línea Púrpura con Secretarías, entidades municipales</v>
          </cell>
          <cell r="G635">
            <v>19600000</v>
          </cell>
          <cell r="J635">
            <v>0</v>
          </cell>
        </row>
        <row r="636">
          <cell r="C636" t="str">
            <v>RB RECURSOS PROPIOS ICLD</v>
          </cell>
          <cell r="G636">
            <v>10000000</v>
          </cell>
          <cell r="J636">
            <v>0</v>
          </cell>
        </row>
        <row r="637">
          <cell r="C637" t="str">
            <v>SGP OTROS SECTORES</v>
          </cell>
          <cell r="G637">
            <v>9600000</v>
          </cell>
          <cell r="J637">
            <v>0</v>
          </cell>
        </row>
        <row r="638">
          <cell r="C638" t="str">
            <v>MUJERES PODEROSAS</v>
          </cell>
          <cell r="G638">
            <v>30000000</v>
          </cell>
          <cell r="J638">
            <v>15263800</v>
          </cell>
        </row>
        <row r="639">
          <cell r="C639" t="str">
            <v xml:space="preserve">Brindar acompañamiento y orientación psicosocial a 1200 mujeres, promoviendo e implementando redes de apoyo comunitario. </v>
          </cell>
          <cell r="G639">
            <v>30000000</v>
          </cell>
          <cell r="J639">
            <v>15263800</v>
          </cell>
        </row>
        <row r="640">
          <cell r="C640" t="str">
            <v>Adquisición de bienes y servicios</v>
          </cell>
          <cell r="G640">
            <v>30000000</v>
          </cell>
          <cell r="J640">
            <v>15263800</v>
          </cell>
        </row>
        <row r="641">
          <cell r="C641" t="str">
            <v>Adquisiciones diferentes de activos</v>
          </cell>
          <cell r="G641">
            <v>30000000</v>
          </cell>
          <cell r="J641">
            <v>15263800</v>
          </cell>
        </row>
        <row r="642">
          <cell r="C642" t="str">
            <v>Adquisiciones de servicios</v>
          </cell>
          <cell r="G642">
            <v>30000000</v>
          </cell>
          <cell r="J642">
            <v>15263800</v>
          </cell>
        </row>
        <row r="643">
          <cell r="C643" t="str">
            <v>Servicios para la comunidad, sociales y personales</v>
          </cell>
          <cell r="G643">
            <v>30000000</v>
          </cell>
          <cell r="J643">
            <v>15263800</v>
          </cell>
        </row>
        <row r="644">
          <cell r="C644" t="str">
            <v>Adquirir servicios logísticos para la promoción e implementación de redes de apoyo comunitario</v>
          </cell>
          <cell r="G644">
            <v>30000000</v>
          </cell>
          <cell r="J644">
            <v>15263800</v>
          </cell>
        </row>
        <row r="645">
          <cell r="C645" t="str">
            <v>RB RECURSOS PROPIOS ICLD</v>
          </cell>
          <cell r="G645">
            <v>30000000</v>
          </cell>
          <cell r="J645">
            <v>15263800</v>
          </cell>
        </row>
        <row r="646">
          <cell r="C646" t="str">
            <v>PROTEGIENDO GENERACIONES</v>
          </cell>
          <cell r="G646">
            <v>48639782</v>
          </cell>
          <cell r="J646">
            <v>13390192</v>
          </cell>
        </row>
        <row r="647">
          <cell r="C647" t="str">
            <v>Realizar 4 espacios de interlocución para rendición de cuentas de Niños, niñas, adolescentes y jóvenes</v>
          </cell>
          <cell r="G647">
            <v>14639782</v>
          </cell>
          <cell r="J647">
            <v>0</v>
          </cell>
        </row>
        <row r="648">
          <cell r="C648" t="str">
            <v>Adquisición de bienes y servicios</v>
          </cell>
          <cell r="G648">
            <v>14639782</v>
          </cell>
          <cell r="J648">
            <v>0</v>
          </cell>
        </row>
        <row r="649">
          <cell r="C649" t="str">
            <v>Adquisiciones diferentes de activos</v>
          </cell>
          <cell r="G649">
            <v>14639782</v>
          </cell>
          <cell r="J649">
            <v>0</v>
          </cell>
        </row>
        <row r="650">
          <cell r="C650" t="str">
            <v>Adquisiciones de servicios</v>
          </cell>
          <cell r="G650">
            <v>14639782</v>
          </cell>
          <cell r="J650">
            <v>0</v>
          </cell>
        </row>
        <row r="651">
          <cell r="C651" t="str">
            <v>Servicios para la comunidad, sociales y personales</v>
          </cell>
          <cell r="G651">
            <v>14639782</v>
          </cell>
          <cell r="J651">
            <v>0</v>
          </cell>
        </row>
        <row r="652">
          <cell r="C652" t="str">
            <v xml:space="preserve">Realizar una rendicón de cuentas anual para Niños, niñas, adolescentes y jóvenes </v>
          </cell>
          <cell r="G652">
            <v>14639782</v>
          </cell>
          <cell r="J652">
            <v>0</v>
          </cell>
        </row>
        <row r="653">
          <cell r="C653" t="str">
            <v>ICLD- IMPUESTOS</v>
          </cell>
          <cell r="G653">
            <v>8853307</v>
          </cell>
          <cell r="J653">
            <v>0</v>
          </cell>
        </row>
        <row r="654">
          <cell r="C654" t="str">
            <v>RTOS FROS SGP ATENCIÓN PRIMERA INFANCIA</v>
          </cell>
          <cell r="G654">
            <v>1937000</v>
          </cell>
          <cell r="J654">
            <v>0</v>
          </cell>
        </row>
        <row r="655">
          <cell r="C655" t="str">
            <v>RB RTOS FROS SGP ATENCIÓN PRIMERA INFANCIA</v>
          </cell>
          <cell r="G655">
            <v>3849475</v>
          </cell>
          <cell r="J655">
            <v>0</v>
          </cell>
        </row>
        <row r="656">
          <cell r="C656" t="str">
            <v>Aumentar a 30 los semilleros de participación de niños, niñas y adolescentes en entornos comunitarios y escolares.</v>
          </cell>
          <cell r="G656">
            <v>34000000</v>
          </cell>
          <cell r="J656">
            <v>13390192</v>
          </cell>
        </row>
        <row r="657">
          <cell r="C657" t="str">
            <v>Adquisición de bienes y servicios</v>
          </cell>
          <cell r="G657">
            <v>34000000</v>
          </cell>
          <cell r="J657">
            <v>13390192</v>
          </cell>
        </row>
        <row r="658">
          <cell r="C658" t="str">
            <v>Adquisiciones diferentes de activos</v>
          </cell>
          <cell r="G658">
            <v>34000000</v>
          </cell>
          <cell r="J658">
            <v>13390192</v>
          </cell>
        </row>
        <row r="659">
          <cell r="C659" t="str">
            <v>Adquisiciones de servicios</v>
          </cell>
          <cell r="G659">
            <v>34000000</v>
          </cell>
          <cell r="J659">
            <v>13390192</v>
          </cell>
        </row>
        <row r="660">
          <cell r="C660" t="str">
            <v>Servcios para la comunidad sociales y personales</v>
          </cell>
          <cell r="G660">
            <v>34000000</v>
          </cell>
          <cell r="J660">
            <v>13390192</v>
          </cell>
        </row>
        <row r="661">
          <cell r="C661" t="str">
            <v>Realizar la clausura de los semilleros de participación</v>
          </cell>
          <cell r="G661">
            <v>18000000</v>
          </cell>
          <cell r="J661">
            <v>0</v>
          </cell>
        </row>
        <row r="662">
          <cell r="C662" t="str">
            <v>RB RECURSOS PROPIOS ICLD</v>
          </cell>
          <cell r="G662">
            <v>18000000</v>
          </cell>
          <cell r="J662">
            <v>0</v>
          </cell>
        </row>
        <row r="663">
          <cell r="C663" t="str">
            <v>Adquirir servicios profesional de apoyo para programa de primera infancia, infancia y adolescencia</v>
          </cell>
          <cell r="G663">
            <v>6000000</v>
          </cell>
          <cell r="J663">
            <v>6000000</v>
          </cell>
        </row>
        <row r="664">
          <cell r="C664" t="str">
            <v>RB RECURSOS PROPIOS ICLD</v>
          </cell>
          <cell r="G664">
            <v>6000000</v>
          </cell>
          <cell r="J664">
            <v>6000000</v>
          </cell>
        </row>
        <row r="665">
          <cell r="C665" t="str">
            <v>Adquirir servicio logístico para salida con representantes de las mesas de participación</v>
          </cell>
          <cell r="G665">
            <v>10000000</v>
          </cell>
          <cell r="J665">
            <v>7390192</v>
          </cell>
        </row>
        <row r="666">
          <cell r="C666" t="str">
            <v>RB RECURSOS PROPIOS ICLD</v>
          </cell>
          <cell r="G666">
            <v>10000000</v>
          </cell>
          <cell r="J666">
            <v>7390192</v>
          </cell>
        </row>
        <row r="667">
          <cell r="C667" t="str">
            <v>ZIPA, CIUDAD PARA TODOS</v>
          </cell>
          <cell r="G667">
            <v>7720000</v>
          </cell>
          <cell r="J667">
            <v>0</v>
          </cell>
        </row>
        <row r="668">
          <cell r="C668" t="str">
            <v xml:space="preserve">Aumentar a 200 el número de personas de la comunidad LGBTIQ+ que reciben atención integral, formación en habilidades para el trabajo, construcción de redes comunitarias y familiares de cuidado para la prevención de violencias basadas en género y apoyo en iniciativas propias.  </v>
          </cell>
          <cell r="G668">
            <v>7720000</v>
          </cell>
          <cell r="J668">
            <v>0</v>
          </cell>
        </row>
        <row r="669">
          <cell r="C669" t="str">
            <v>Adquisición de bienes y servicios</v>
          </cell>
          <cell r="G669">
            <v>7720000</v>
          </cell>
          <cell r="J669">
            <v>0</v>
          </cell>
        </row>
        <row r="670">
          <cell r="C670" t="str">
            <v>Adquisiciones diferentes de activos</v>
          </cell>
          <cell r="G670">
            <v>7720000</v>
          </cell>
          <cell r="J670">
            <v>0</v>
          </cell>
        </row>
        <row r="671">
          <cell r="C671" t="str">
            <v>Adquisiciones de servicios</v>
          </cell>
          <cell r="G671">
            <v>7720000</v>
          </cell>
          <cell r="J671">
            <v>0</v>
          </cell>
        </row>
        <row r="672">
          <cell r="C672" t="str">
            <v>Servicios para la comunidad, sociales y personales</v>
          </cell>
          <cell r="G672">
            <v>7720000</v>
          </cell>
          <cell r="J672">
            <v>0</v>
          </cell>
        </row>
        <row r="673">
          <cell r="C673" t="str">
            <v xml:space="preserve">Realizar jornadas de capacitación en habilidades para el trabajo y construcción de redes comunitarias </v>
          </cell>
          <cell r="G673">
            <v>7720000</v>
          </cell>
          <cell r="J673">
            <v>0</v>
          </cell>
        </row>
        <row r="674">
          <cell r="C674" t="str">
            <v>ICLD- IMPUESTOS</v>
          </cell>
          <cell r="G674">
            <v>7720000</v>
          </cell>
          <cell r="J674">
            <v>0</v>
          </cell>
        </row>
        <row r="675">
          <cell r="C675" t="str">
            <v>ZIPA, CIUDAD PARA TODOS</v>
          </cell>
          <cell r="G675">
            <v>1244879464.4300001</v>
          </cell>
          <cell r="J675">
            <v>592172151</v>
          </cell>
        </row>
        <row r="676">
          <cell r="C676" t="str">
            <v xml:space="preserve">Mantener en funcionamiento las 3  Comisarías de Familia </v>
          </cell>
          <cell r="G676">
            <v>1244879464.4300001</v>
          </cell>
          <cell r="J676">
            <v>592172151</v>
          </cell>
        </row>
        <row r="677">
          <cell r="C677" t="str">
            <v>Gastos de personal</v>
          </cell>
          <cell r="G677">
            <v>1093499481</v>
          </cell>
          <cell r="J677">
            <v>467539024</v>
          </cell>
        </row>
        <row r="678">
          <cell r="C678" t="str">
            <v>Planta de personal permanente</v>
          </cell>
          <cell r="G678">
            <v>1093499481</v>
          </cell>
          <cell r="J678">
            <v>467539024</v>
          </cell>
        </row>
        <row r="679">
          <cell r="C679" t="str">
            <v>Prestaciones sociales</v>
          </cell>
          <cell r="G679">
            <v>14971927</v>
          </cell>
          <cell r="J679">
            <v>2676266</v>
          </cell>
        </row>
        <row r="680">
          <cell r="C680" t="str">
            <v xml:space="preserve">Indemnización por vacaciones </v>
          </cell>
          <cell r="G680">
            <v>10591703</v>
          </cell>
          <cell r="J680">
            <v>1718277</v>
          </cell>
        </row>
        <row r="681">
          <cell r="C681" t="str">
            <v>Estampilla para la Justicia Familiar</v>
          </cell>
          <cell r="G681">
            <v>10591703</v>
          </cell>
          <cell r="J681">
            <v>1718277</v>
          </cell>
        </row>
        <row r="682">
          <cell r="C682" t="str">
            <v xml:space="preserve">Bonificación especial de recreación </v>
          </cell>
          <cell r="G682">
            <v>4380224</v>
          </cell>
          <cell r="J682">
            <v>957989</v>
          </cell>
        </row>
        <row r="683">
          <cell r="C683" t="str">
            <v>Estampilla para la Justicia Familiar</v>
          </cell>
          <cell r="G683">
            <v>4380224</v>
          </cell>
          <cell r="J683">
            <v>957989</v>
          </cell>
        </row>
        <row r="684">
          <cell r="C684" t="str">
            <v>Factores constitutivos de salario</v>
          </cell>
          <cell r="G684">
            <v>839073631</v>
          </cell>
          <cell r="J684">
            <v>341037358</v>
          </cell>
        </row>
        <row r="685">
          <cell r="C685" t="str">
            <v>Factores salariales comunes</v>
          </cell>
          <cell r="G685">
            <v>839073631</v>
          </cell>
          <cell r="J685">
            <v>341037358</v>
          </cell>
        </row>
        <row r="686">
          <cell r="C686" t="str">
            <v xml:space="preserve">Sueldo básico </v>
          </cell>
          <cell r="G686">
            <v>649427522</v>
          </cell>
          <cell r="J686">
            <v>322831581</v>
          </cell>
        </row>
        <row r="687">
          <cell r="C687" t="str">
            <v>Estampilla para la Justicia Familiar</v>
          </cell>
          <cell r="G687">
            <v>649427522</v>
          </cell>
          <cell r="J687">
            <v>322831581</v>
          </cell>
        </row>
        <row r="688">
          <cell r="C688" t="str">
            <v xml:space="preserve">Subsidio de alimentación </v>
          </cell>
          <cell r="G688">
            <v>1534170</v>
          </cell>
          <cell r="J688">
            <v>1060185</v>
          </cell>
        </row>
        <row r="689">
          <cell r="C689" t="str">
            <v>Estampilla para la Justicia Familiar</v>
          </cell>
          <cell r="G689">
            <v>1534170</v>
          </cell>
          <cell r="J689">
            <v>1060185</v>
          </cell>
        </row>
        <row r="690">
          <cell r="C690" t="str">
            <v xml:space="preserve">Auxilio de transporte         </v>
          </cell>
          <cell r="G690">
            <v>2628138</v>
          </cell>
          <cell r="J690">
            <v>1857600</v>
          </cell>
        </row>
        <row r="691">
          <cell r="C691" t="str">
            <v>Estampilla para la Justicia Familiar</v>
          </cell>
          <cell r="G691">
            <v>2628138</v>
          </cell>
          <cell r="J691">
            <v>1857600</v>
          </cell>
        </row>
        <row r="692">
          <cell r="C692" t="str">
            <v xml:space="preserve">Prima de servicio  </v>
          </cell>
          <cell r="G692">
            <v>15775591</v>
          </cell>
          <cell r="J692">
            <v>2217859</v>
          </cell>
        </row>
        <row r="693">
          <cell r="C693" t="str">
            <v>Estampilla para la Justicia Familiar</v>
          </cell>
          <cell r="G693">
            <v>15775591</v>
          </cell>
          <cell r="J693">
            <v>2217859</v>
          </cell>
        </row>
        <row r="694">
          <cell r="C694" t="str">
            <v xml:space="preserve">Bonificación por servicios prestados </v>
          </cell>
          <cell r="G694">
            <v>24077840.5</v>
          </cell>
          <cell r="J694">
            <v>3201285</v>
          </cell>
        </row>
        <row r="695">
          <cell r="C695" t="str">
            <v>Estampilla para la Justicia Familiar</v>
          </cell>
          <cell r="G695">
            <v>24077840.5</v>
          </cell>
          <cell r="J695">
            <v>3201285</v>
          </cell>
        </row>
        <row r="696">
          <cell r="C696" t="str">
            <v>Prestaciones sociales</v>
          </cell>
          <cell r="G696">
            <v>145630369.5</v>
          </cell>
          <cell r="J696">
            <v>9868848</v>
          </cell>
        </row>
        <row r="697">
          <cell r="C697" t="str">
            <v xml:space="preserve">Prima de navidad </v>
          </cell>
          <cell r="G697">
            <v>110223570</v>
          </cell>
          <cell r="J697">
            <v>2079687</v>
          </cell>
        </row>
        <row r="698">
          <cell r="C698" t="str">
            <v>Estampilla para la Justicia Familiar</v>
          </cell>
          <cell r="G698">
            <v>110223570</v>
          </cell>
          <cell r="J698">
            <v>2079687</v>
          </cell>
        </row>
        <row r="699">
          <cell r="C699" t="str">
            <v xml:space="preserve">Prima de vacaciones </v>
          </cell>
          <cell r="G699">
            <v>35406799.5</v>
          </cell>
          <cell r="J699">
            <v>7789161</v>
          </cell>
        </row>
        <row r="700">
          <cell r="C700" t="str">
            <v>Estampilla para la Justicia Familiar</v>
          </cell>
          <cell r="G700">
            <v>35406799.5</v>
          </cell>
          <cell r="J700">
            <v>7789161</v>
          </cell>
        </row>
        <row r="701">
          <cell r="C701" t="str">
            <v>Contribuciones inherentes a la nómina</v>
          </cell>
          <cell r="G701">
            <v>239453923</v>
          </cell>
          <cell r="J701">
            <v>123825400</v>
          </cell>
        </row>
        <row r="702">
          <cell r="C702" t="str">
            <v xml:space="preserve">Aportes a la seguridad social en pensiones </v>
          </cell>
          <cell r="G702">
            <v>90387801</v>
          </cell>
          <cell r="J702">
            <v>47728500</v>
          </cell>
        </row>
        <row r="703">
          <cell r="C703" t="str">
            <v>Estampilla para la Justicia Familiar</v>
          </cell>
          <cell r="G703">
            <v>90387801</v>
          </cell>
          <cell r="J703">
            <v>47728500</v>
          </cell>
        </row>
        <row r="704">
          <cell r="C704" t="str">
            <v xml:space="preserve">Aportes a la seguridad social en salud </v>
          </cell>
          <cell r="G704">
            <v>64005226</v>
          </cell>
          <cell r="J704">
            <v>34162600</v>
          </cell>
        </row>
        <row r="705">
          <cell r="C705" t="str">
            <v>Estampilla para la Justicia Familiar</v>
          </cell>
          <cell r="G705">
            <v>64005226</v>
          </cell>
          <cell r="J705">
            <v>34162600</v>
          </cell>
        </row>
        <row r="706">
          <cell r="C706" t="str">
            <v xml:space="preserve">Aportes a cajas de compensación familiar </v>
          </cell>
          <cell r="G706">
            <v>35222445</v>
          </cell>
          <cell r="J706">
            <v>17879900</v>
          </cell>
        </row>
        <row r="707">
          <cell r="C707" t="str">
            <v>Estampilla para la Justicia Familiar</v>
          </cell>
          <cell r="G707">
            <v>35222445</v>
          </cell>
          <cell r="J707">
            <v>17879900</v>
          </cell>
        </row>
        <row r="708">
          <cell r="C708" t="str">
            <v xml:space="preserve">Aportes generales al sistema de riesgos laborales </v>
          </cell>
          <cell r="G708">
            <v>3780188</v>
          </cell>
          <cell r="J708">
            <v>1985900</v>
          </cell>
        </row>
        <row r="709">
          <cell r="C709" t="str">
            <v>Estampilla para la Justicia Familiar</v>
          </cell>
          <cell r="G709">
            <v>3780188</v>
          </cell>
          <cell r="J709">
            <v>1985900</v>
          </cell>
        </row>
        <row r="710">
          <cell r="C710" t="str">
            <v>Aportes al ICBF</v>
          </cell>
          <cell r="G710">
            <v>28418939</v>
          </cell>
          <cell r="J710">
            <v>13271900</v>
          </cell>
        </row>
        <row r="711">
          <cell r="C711" t="str">
            <v>Estampilla para la Justicia Familiar</v>
          </cell>
          <cell r="G711">
            <v>28418939</v>
          </cell>
          <cell r="J711">
            <v>13271900</v>
          </cell>
        </row>
        <row r="712">
          <cell r="C712" t="str">
            <v xml:space="preserve">Aportes al SENA </v>
          </cell>
          <cell r="G712">
            <v>4413049</v>
          </cell>
          <cell r="J712">
            <v>2235100</v>
          </cell>
        </row>
        <row r="713">
          <cell r="C713" t="str">
            <v>Estampilla para la Justicia Familiar</v>
          </cell>
          <cell r="G713">
            <v>4413049</v>
          </cell>
          <cell r="J713">
            <v>2235100</v>
          </cell>
        </row>
        <row r="714">
          <cell r="C714" t="str">
            <v xml:space="preserve">Aportes a la ESAP </v>
          </cell>
          <cell r="G714">
            <v>4413049</v>
          </cell>
          <cell r="J714">
            <v>2235100</v>
          </cell>
        </row>
        <row r="715">
          <cell r="C715" t="str">
            <v>Estampilla para la Justicia Familiar</v>
          </cell>
          <cell r="G715">
            <v>4413049</v>
          </cell>
          <cell r="J715">
            <v>2235100</v>
          </cell>
        </row>
        <row r="716">
          <cell r="C716" t="str">
            <v xml:space="preserve">Aportes a escuelas industriales e institutos técnicos </v>
          </cell>
          <cell r="G716">
            <v>8813226</v>
          </cell>
          <cell r="J716">
            <v>4326400</v>
          </cell>
        </row>
        <row r="717">
          <cell r="C717" t="str">
            <v>Estampilla para la Justicia Familiar</v>
          </cell>
          <cell r="G717">
            <v>8813226</v>
          </cell>
          <cell r="J717">
            <v>4326400</v>
          </cell>
        </row>
        <row r="718">
          <cell r="C718" t="str">
            <v>Adquisiciones diferentes de activos</v>
          </cell>
          <cell r="G718">
            <v>151379983.43000001</v>
          </cell>
          <cell r="J718">
            <v>124633127</v>
          </cell>
        </row>
        <row r="719">
          <cell r="C719" t="str">
            <v>Adquisiciones de servicios</v>
          </cell>
          <cell r="G719">
            <v>151379983.43000001</v>
          </cell>
          <cell r="J719">
            <v>124633127</v>
          </cell>
        </row>
        <row r="720">
          <cell r="C720" t="str">
            <v>Servicios financieros y servicios conexos; servicios inmobiliarios; y servicios de arrendamiento y leasing</v>
          </cell>
          <cell r="G720">
            <v>30000000</v>
          </cell>
          <cell r="J720">
            <v>25682554</v>
          </cell>
        </row>
        <row r="721">
          <cell r="C721" t="str">
            <v xml:space="preserve">Adquirir servicios de arrendamiento de un inmueble para el funcionamiento de las Comisarías de Familia  </v>
          </cell>
          <cell r="G721">
            <v>30000000</v>
          </cell>
          <cell r="J721">
            <v>25682554</v>
          </cell>
        </row>
        <row r="722">
          <cell r="C722" t="str">
            <v xml:space="preserve">RB ESTAMPILLA PARA LA JUSTICIA FAMILIAR </v>
          </cell>
          <cell r="G722">
            <v>30000000</v>
          </cell>
          <cell r="J722">
            <v>25682554</v>
          </cell>
        </row>
        <row r="723">
          <cell r="C723" t="str">
            <v xml:space="preserve">Servicios prestados a las empresas y servicios de producción </v>
          </cell>
          <cell r="G723">
            <v>0.43</v>
          </cell>
          <cell r="J723">
            <v>0</v>
          </cell>
        </row>
        <row r="724">
          <cell r="C724" t="str">
            <v xml:space="preserve">Adquirir servicios profesionales para atención psicosocial en las Comisarías de Familia </v>
          </cell>
          <cell r="G724">
            <v>0.43</v>
          </cell>
          <cell r="J724">
            <v>0</v>
          </cell>
        </row>
        <row r="725">
          <cell r="C725" t="str">
            <v>ICLD- IMPUESTOS</v>
          </cell>
          <cell r="G725">
            <v>0.43</v>
          </cell>
          <cell r="J725">
            <v>0</v>
          </cell>
        </row>
        <row r="726">
          <cell r="C726" t="str">
            <v>Servcios para la comunidad sociales y personales</v>
          </cell>
          <cell r="G726">
            <v>121379983</v>
          </cell>
          <cell r="J726">
            <v>98950573</v>
          </cell>
        </row>
        <row r="727">
          <cell r="C727" t="str">
            <v xml:space="preserve">Adquirir servicios para garantizar la operatividad de las Comisarías de Familia </v>
          </cell>
          <cell r="G727">
            <v>113579983</v>
          </cell>
          <cell r="J727">
            <v>98950573</v>
          </cell>
        </row>
        <row r="728">
          <cell r="C728" t="str">
            <v xml:space="preserve">RB ESTAMPILLA PARA LA JUSTICIA FAMILIAR </v>
          </cell>
          <cell r="G728">
            <v>58542296</v>
          </cell>
          <cell r="J728">
            <v>51833907</v>
          </cell>
        </row>
        <row r="729">
          <cell r="C729" t="str">
            <v>sanciones comisarias</v>
          </cell>
          <cell r="G729">
            <v>50675687</v>
          </cell>
          <cell r="J729">
            <v>42768383</v>
          </cell>
        </row>
        <row r="730">
          <cell r="C730" t="str">
            <v>SGP OTROS SECTORES</v>
          </cell>
          <cell r="G730">
            <v>4362000</v>
          </cell>
          <cell r="J730">
            <v>4348283</v>
          </cell>
        </row>
        <row r="731">
          <cell r="C731" t="str">
            <v xml:space="preserve">SENTENCIAS Y CONCILIACIONES </v>
          </cell>
          <cell r="G731">
            <v>7800000</v>
          </cell>
          <cell r="J731">
            <v>0</v>
          </cell>
        </row>
        <row r="732">
          <cell r="C732" t="str">
            <v>sanciones comisarias</v>
          </cell>
          <cell r="G732">
            <v>7800000</v>
          </cell>
          <cell r="J732">
            <v>0</v>
          </cell>
        </row>
        <row r="733">
          <cell r="C733" t="str">
            <v>ZIPA, CIUDAD PARA TODOS</v>
          </cell>
          <cell r="G733">
            <v>78407728</v>
          </cell>
          <cell r="J733">
            <v>76907726</v>
          </cell>
        </row>
        <row r="734">
          <cell r="C734" t="str">
            <v xml:space="preserve">Actualizar e implementar el Sistema de Información de Grupos Poblacionales </v>
          </cell>
          <cell r="G734">
            <v>78407728</v>
          </cell>
          <cell r="J734">
            <v>76907726</v>
          </cell>
        </row>
        <row r="735">
          <cell r="C735" t="str">
            <v>Adquisición de bienes y servicios</v>
          </cell>
          <cell r="G735">
            <v>78407728</v>
          </cell>
          <cell r="J735">
            <v>76907726</v>
          </cell>
        </row>
        <row r="736">
          <cell r="C736" t="str">
            <v>Adquisiciones diferentes de activos</v>
          </cell>
          <cell r="G736">
            <v>78407728</v>
          </cell>
          <cell r="J736">
            <v>76907726</v>
          </cell>
        </row>
        <row r="737">
          <cell r="C737" t="str">
            <v>Adquisiciones de servicios</v>
          </cell>
          <cell r="G737">
            <v>78407728</v>
          </cell>
          <cell r="J737">
            <v>76907726</v>
          </cell>
        </row>
        <row r="738">
          <cell r="C738" t="str">
            <v>Servicios para la comunidad, sociales y personales</v>
          </cell>
          <cell r="G738">
            <v>78407728</v>
          </cell>
          <cell r="J738">
            <v>76907726</v>
          </cell>
        </row>
        <row r="739">
          <cell r="C739" t="str">
            <v xml:space="preserve">Adquirir servicios profesionales para la evaluacion y seguimiento a la implementacion de las acciones de las Politicas Públicas </v>
          </cell>
          <cell r="G739">
            <v>43728236</v>
          </cell>
          <cell r="J739">
            <v>42561568</v>
          </cell>
        </row>
        <row r="740">
          <cell r="C740" t="str">
            <v>ICLD- IMPUESTOS</v>
          </cell>
          <cell r="G740">
            <v>43728236</v>
          </cell>
          <cell r="J740">
            <v>42561568</v>
          </cell>
        </row>
        <row r="741">
          <cell r="C741" t="str">
            <v xml:space="preserve">Mantener actualizado el sistema de información y garantizar el correcto funcionamiento de los programas sociales </v>
          </cell>
          <cell r="G741">
            <v>34679492</v>
          </cell>
          <cell r="J741">
            <v>34346158</v>
          </cell>
        </row>
        <row r="742">
          <cell r="C742" t="str">
            <v>ICLD- IMPUESTOS</v>
          </cell>
          <cell r="G742">
            <v>34679492</v>
          </cell>
          <cell r="J742">
            <v>34346158</v>
          </cell>
        </row>
        <row r="743">
          <cell r="C743" t="str">
            <v>ZIPAJOVEN, LABRANDO FUTURO</v>
          </cell>
          <cell r="G743">
            <v>9000000</v>
          </cell>
          <cell r="J743">
            <v>9000000</v>
          </cell>
        </row>
        <row r="744">
          <cell r="C744" t="str">
            <v>Mantener la asistencia técnica, psicosocial, jurídica y de trabajo social a las 3 instancias de participación juvenil 
(CMJ, CCyDJ y plataforma de juventudes)</v>
          </cell>
          <cell r="G744">
            <v>9000000</v>
          </cell>
          <cell r="J744">
            <v>9000000</v>
          </cell>
        </row>
        <row r="745">
          <cell r="C745" t="str">
            <v>Adquisición de bienes y servicios</v>
          </cell>
          <cell r="G745">
            <v>9000000</v>
          </cell>
          <cell r="J745">
            <v>9000000</v>
          </cell>
        </row>
        <row r="746">
          <cell r="C746" t="str">
            <v>Adquisiciones diferentes de activos</v>
          </cell>
          <cell r="G746">
            <v>9000000</v>
          </cell>
          <cell r="J746">
            <v>9000000</v>
          </cell>
        </row>
        <row r="747">
          <cell r="C747" t="str">
            <v>Adquisiciones de servicios</v>
          </cell>
          <cell r="G747">
            <v>9000000</v>
          </cell>
          <cell r="J747">
            <v>9000000</v>
          </cell>
        </row>
        <row r="748">
          <cell r="C748" t="str">
            <v xml:space="preserve">Servicios prestados a las empresas y servicios de producción </v>
          </cell>
          <cell r="G748">
            <v>9000000</v>
          </cell>
          <cell r="J748">
            <v>9000000</v>
          </cell>
        </row>
        <row r="749">
          <cell r="C749" t="str">
            <v xml:space="preserve">Adquirir servicios profesional de apoyo para programa de juventud </v>
          </cell>
          <cell r="G749">
            <v>9000000</v>
          </cell>
          <cell r="J749">
            <v>9000000</v>
          </cell>
        </row>
        <row r="750">
          <cell r="C750" t="str">
            <v>ICLD- IMPUESTOS</v>
          </cell>
          <cell r="G750">
            <v>9000000</v>
          </cell>
          <cell r="J750">
            <v>9000000</v>
          </cell>
        </row>
        <row r="751">
          <cell r="C751" t="str">
            <v>PARTICIPACIÓN CON-SENTIDO CIUDADANO</v>
          </cell>
          <cell r="G751">
            <v>116817248</v>
          </cell>
          <cell r="J751">
            <v>84024472</v>
          </cell>
        </row>
        <row r="752">
          <cell r="C752" t="str">
            <v>Formular la Política Pública de Participación Ciudadana</v>
          </cell>
          <cell r="G752">
            <v>22000000</v>
          </cell>
          <cell r="J752">
            <v>22000000</v>
          </cell>
        </row>
        <row r="753">
          <cell r="C753" t="str">
            <v>Adquisición de bienes y servicios</v>
          </cell>
          <cell r="G753">
            <v>22000000</v>
          </cell>
          <cell r="J753">
            <v>22000000</v>
          </cell>
        </row>
        <row r="754">
          <cell r="C754" t="str">
            <v>Adquisiciones diferentes de activos</v>
          </cell>
          <cell r="G754">
            <v>22000000</v>
          </cell>
          <cell r="J754">
            <v>22000000</v>
          </cell>
        </row>
        <row r="755">
          <cell r="C755" t="str">
            <v>Adquisiciones de servicios</v>
          </cell>
          <cell r="G755">
            <v>22000000</v>
          </cell>
          <cell r="J755">
            <v>22000000</v>
          </cell>
        </row>
        <row r="756">
          <cell r="C756" t="str">
            <v xml:space="preserve">Servicios prestados a las empresas y servicios de producción </v>
          </cell>
          <cell r="G756">
            <v>22000000</v>
          </cell>
          <cell r="J756">
            <v>22000000</v>
          </cell>
        </row>
        <row r="757">
          <cell r="C757" t="str">
            <v>Adquirir servicios profesionales especializados para brindar acompañamiento a la Secretaría de Gobierno del Municipio de Zipaquirá</v>
          </cell>
          <cell r="G757">
            <v>22000000</v>
          </cell>
          <cell r="J757">
            <v>22000000</v>
          </cell>
        </row>
        <row r="758">
          <cell r="C758" t="str">
            <v>ICLD- IMPUESTOS</v>
          </cell>
          <cell r="G758">
            <v>19500000</v>
          </cell>
          <cell r="J758">
            <v>19500000</v>
          </cell>
        </row>
        <row r="759">
          <cell r="C759" t="str">
            <v>ICLD-SOBRETASA A LA GASOLINA</v>
          </cell>
          <cell r="G759">
            <v>2500000</v>
          </cell>
          <cell r="J759">
            <v>2500000</v>
          </cell>
        </row>
        <row r="760">
          <cell r="C760" t="str">
            <v>Implementar 32 acciones de dotación, formacion, fortalecimiento, asistencia tecnica - logistica a las instancias y cuerpos colegiados (JAL)</v>
          </cell>
          <cell r="G760">
            <v>80000000</v>
          </cell>
          <cell r="J760">
            <v>62024472</v>
          </cell>
        </row>
        <row r="761">
          <cell r="C761" t="str">
            <v>Adquisición de bienes y servicios</v>
          </cell>
          <cell r="G761">
            <v>80000000</v>
          </cell>
          <cell r="J761">
            <v>62024472</v>
          </cell>
        </row>
        <row r="762">
          <cell r="C762" t="str">
            <v>Adquisiciones diferentes de activos</v>
          </cell>
          <cell r="G762">
            <v>80000000</v>
          </cell>
          <cell r="J762">
            <v>62024472</v>
          </cell>
        </row>
        <row r="763">
          <cell r="C763" t="str">
            <v>Adquisiciones de servicios</v>
          </cell>
          <cell r="G763">
            <v>80000000</v>
          </cell>
          <cell r="J763">
            <v>62024472</v>
          </cell>
        </row>
        <row r="764">
          <cell r="C764" t="str">
            <v>Servicios para la comunidad, sociales y personales</v>
          </cell>
          <cell r="G764">
            <v>80000000</v>
          </cell>
          <cell r="J764">
            <v>62024472</v>
          </cell>
        </row>
        <row r="765">
          <cell r="C765" t="str">
            <v xml:space="preserve">Desarrollo de eventos para la promocion de la participacion ciudadana </v>
          </cell>
          <cell r="G765">
            <v>80000000</v>
          </cell>
          <cell r="J765">
            <v>62024472</v>
          </cell>
        </row>
        <row r="766">
          <cell r="C766" t="str">
            <v>ICLD- IMPUESTOS</v>
          </cell>
          <cell r="G766">
            <v>62024472</v>
          </cell>
          <cell r="J766">
            <v>62024472</v>
          </cell>
        </row>
        <row r="767">
          <cell r="C767" t="str">
            <v>ICLD-SOBRETASA A LA GASOLINA</v>
          </cell>
          <cell r="G767">
            <v>15000000</v>
          </cell>
          <cell r="J767">
            <v>0</v>
          </cell>
        </row>
        <row r="768">
          <cell r="C768" t="str">
            <v>SGP OTROS SECTORES</v>
          </cell>
          <cell r="G768">
            <v>2975528</v>
          </cell>
          <cell r="J768">
            <v>0</v>
          </cell>
        </row>
        <row r="769">
          <cell r="C769" t="str">
            <v xml:space="preserve">Mantener en funcionamiento el Cuerpo Colegiado JAL </v>
          </cell>
          <cell r="G769">
            <v>14817248</v>
          </cell>
          <cell r="J769">
            <v>0</v>
          </cell>
        </row>
        <row r="770">
          <cell r="C770" t="str">
            <v>Adquisición de bienes y servicios</v>
          </cell>
          <cell r="G770">
            <v>14817248</v>
          </cell>
          <cell r="J770">
            <v>0</v>
          </cell>
        </row>
        <row r="771">
          <cell r="C771" t="str">
            <v>Adquisiciones diferentes de activos</v>
          </cell>
          <cell r="G771">
            <v>14817248</v>
          </cell>
          <cell r="J771">
            <v>0</v>
          </cell>
        </row>
        <row r="772">
          <cell r="C772" t="str">
            <v>Adquisiciones de servicios</v>
          </cell>
          <cell r="G772">
            <v>14817248</v>
          </cell>
          <cell r="J772">
            <v>0</v>
          </cell>
        </row>
        <row r="773">
          <cell r="C773" t="str">
            <v>Servicios para la comunidad, sociales y personales</v>
          </cell>
          <cell r="G773">
            <v>14817248</v>
          </cell>
          <cell r="J773">
            <v>0</v>
          </cell>
        </row>
        <row r="774">
          <cell r="C774" t="str">
            <v>Otros servicios de la administracion publica para Aseguramiento y ARL de los ediles del municipio de Zipaquirá</v>
          </cell>
          <cell r="G774">
            <v>14817248</v>
          </cell>
          <cell r="J774">
            <v>0</v>
          </cell>
        </row>
        <row r="775">
          <cell r="C775" t="str">
            <v>SGP OTROS SECTORES</v>
          </cell>
          <cell r="G775">
            <v>14817248</v>
          </cell>
          <cell r="J775">
            <v>0</v>
          </cell>
        </row>
        <row r="776">
          <cell r="C776" t="str">
            <v>VOCES DE INCLUSIÓN EN ZIPAQUIRÁ</v>
          </cell>
          <cell r="G776">
            <v>280285027.58999997</v>
          </cell>
          <cell r="J776">
            <v>186726016</v>
          </cell>
        </row>
        <row r="777">
          <cell r="C777" t="str">
            <v>Mantener en funcionamiento 4 inspecciones de policía</v>
          </cell>
          <cell r="G777">
            <v>280285027.58999997</v>
          </cell>
          <cell r="J777">
            <v>186726016</v>
          </cell>
        </row>
        <row r="778">
          <cell r="C778" t="str">
            <v>Gastos de personal</v>
          </cell>
          <cell r="G778">
            <v>280285027.58999997</v>
          </cell>
          <cell r="J778">
            <v>186726016</v>
          </cell>
        </row>
        <row r="779">
          <cell r="C779" t="str">
            <v>Planta de personal permanente</v>
          </cell>
          <cell r="G779">
            <v>280285027.58999997</v>
          </cell>
          <cell r="J779">
            <v>186726016</v>
          </cell>
        </row>
        <row r="780">
          <cell r="C780" t="str">
            <v>Factores constitutivos de salario</v>
          </cell>
          <cell r="G780">
            <v>206880062.78</v>
          </cell>
          <cell r="J780">
            <v>136483419</v>
          </cell>
        </row>
        <row r="781">
          <cell r="C781" t="str">
            <v>Factores salariales comunes</v>
          </cell>
          <cell r="G781">
            <v>206880062.78</v>
          </cell>
          <cell r="J781">
            <v>136483419</v>
          </cell>
        </row>
        <row r="782">
          <cell r="C782" t="str">
            <v xml:space="preserve">Sueldo básico </v>
          </cell>
          <cell r="G782">
            <v>186994660.78</v>
          </cell>
          <cell r="J782">
            <v>122459045</v>
          </cell>
        </row>
        <row r="783">
          <cell r="C783" t="str">
            <v>ICLD- IMPUESTOS</v>
          </cell>
          <cell r="G783">
            <v>86814750.780000001</v>
          </cell>
          <cell r="J783">
            <v>86814750.780000001</v>
          </cell>
        </row>
        <row r="784">
          <cell r="C784" t="str">
            <v>ICLD-SOBRETASA A LA GASOLINA</v>
          </cell>
          <cell r="G784">
            <v>51000000</v>
          </cell>
          <cell r="J784">
            <v>24808486</v>
          </cell>
        </row>
        <row r="785">
          <cell r="C785" t="str">
            <v>SGP OTROS SECTORES</v>
          </cell>
          <cell r="G785">
            <v>49179910</v>
          </cell>
          <cell r="J785">
            <v>10835808.220000001</v>
          </cell>
        </row>
        <row r="786">
          <cell r="C786" t="str">
            <v xml:space="preserve">Subsidio de alimentación </v>
          </cell>
          <cell r="G786">
            <v>1409310</v>
          </cell>
          <cell r="J786">
            <v>690353</v>
          </cell>
        </row>
        <row r="787">
          <cell r="C787" t="str">
            <v>ICLD- IMPUESTOS</v>
          </cell>
          <cell r="G787">
            <v>1409310</v>
          </cell>
          <cell r="J787">
            <v>690353</v>
          </cell>
        </row>
        <row r="788">
          <cell r="C788" t="str">
            <v xml:space="preserve">Auxilio de transporte         </v>
          </cell>
          <cell r="G788">
            <v>3978325</v>
          </cell>
          <cell r="J788">
            <v>1209600</v>
          </cell>
        </row>
        <row r="789">
          <cell r="C789" t="str">
            <v>ICLD- IMPUESTOS</v>
          </cell>
          <cell r="G789">
            <v>3978325</v>
          </cell>
          <cell r="J789">
            <v>1209600</v>
          </cell>
        </row>
        <row r="790">
          <cell r="C790" t="str">
            <v xml:space="preserve">Prima de servicio  </v>
          </cell>
          <cell r="G790">
            <v>99711</v>
          </cell>
          <cell r="J790">
            <v>0</v>
          </cell>
        </row>
        <row r="791">
          <cell r="C791" t="str">
            <v>ICLD- IMPUESTOS</v>
          </cell>
          <cell r="G791">
            <v>99711</v>
          </cell>
          <cell r="J791">
            <v>0</v>
          </cell>
        </row>
        <row r="792">
          <cell r="C792" t="str">
            <v xml:space="preserve">Bonificación por servicios prestados </v>
          </cell>
          <cell r="G792">
            <v>5721972</v>
          </cell>
          <cell r="J792">
            <v>4601180</v>
          </cell>
        </row>
        <row r="793">
          <cell r="C793" t="str">
            <v>ICLD- IMPUESTOS</v>
          </cell>
          <cell r="G793">
            <v>5721972</v>
          </cell>
          <cell r="J793">
            <v>4601180</v>
          </cell>
        </row>
        <row r="794">
          <cell r="C794" t="str">
            <v>Prestaciones sociales</v>
          </cell>
          <cell r="G794">
            <v>8676084</v>
          </cell>
          <cell r="J794">
            <v>7523241</v>
          </cell>
        </row>
        <row r="795">
          <cell r="C795" t="str">
            <v xml:space="preserve">Prima de vacaciones </v>
          </cell>
          <cell r="G795">
            <v>8676084</v>
          </cell>
          <cell r="J795">
            <v>7523241</v>
          </cell>
        </row>
        <row r="796">
          <cell r="C796" t="str">
            <v>ICLD- IMPUESTOS</v>
          </cell>
          <cell r="G796">
            <v>8676084</v>
          </cell>
          <cell r="J796">
            <v>7523241</v>
          </cell>
        </row>
        <row r="797">
          <cell r="C797" t="str">
            <v>Contribuciones inherentes a la nómina</v>
          </cell>
          <cell r="G797">
            <v>71612484</v>
          </cell>
          <cell r="J797">
            <v>49080240</v>
          </cell>
        </row>
        <row r="798">
          <cell r="C798" t="str">
            <v xml:space="preserve">Aportes a la seguridad social en pensiones </v>
          </cell>
          <cell r="G798">
            <v>27523531</v>
          </cell>
          <cell r="J798">
            <v>18899370</v>
          </cell>
        </row>
        <row r="799">
          <cell r="C799" t="str">
            <v>ICLD- IMPUESTOS</v>
          </cell>
          <cell r="G799">
            <v>27523531</v>
          </cell>
          <cell r="J799">
            <v>18899370</v>
          </cell>
        </row>
        <row r="800">
          <cell r="C800" t="str">
            <v xml:space="preserve">Aportes a la seguridad social en salud </v>
          </cell>
          <cell r="G800">
            <v>19239858</v>
          </cell>
          <cell r="J800">
            <v>13005670</v>
          </cell>
        </row>
        <row r="801">
          <cell r="C801" t="str">
            <v>ICLD- IMPUESTOS</v>
          </cell>
          <cell r="G801">
            <v>19239858</v>
          </cell>
          <cell r="J801">
            <v>13005670</v>
          </cell>
        </row>
        <row r="802">
          <cell r="C802" t="str">
            <v xml:space="preserve">Aportes a cajas de compensación familiar </v>
          </cell>
          <cell r="G802">
            <v>10528900</v>
          </cell>
          <cell r="J802">
            <v>7254200</v>
          </cell>
        </row>
        <row r="803">
          <cell r="C803" t="str">
            <v>ICLD- IMPUESTOS</v>
          </cell>
          <cell r="G803">
            <v>10528900</v>
          </cell>
          <cell r="J803">
            <v>7254200</v>
          </cell>
        </row>
        <row r="804">
          <cell r="C804" t="str">
            <v xml:space="preserve">Aportes generales al sistema de riesgos laborales </v>
          </cell>
          <cell r="G804">
            <v>1112736</v>
          </cell>
          <cell r="J804">
            <v>746300</v>
          </cell>
        </row>
        <row r="805">
          <cell r="C805" t="str">
            <v>ICLD- IMPUESTOS</v>
          </cell>
          <cell r="G805">
            <v>1112736</v>
          </cell>
          <cell r="J805">
            <v>746300</v>
          </cell>
        </row>
        <row r="806">
          <cell r="C806" t="str">
            <v>Aportes al ICBF</v>
          </cell>
          <cell r="G806">
            <v>7846630</v>
          </cell>
          <cell r="J806">
            <v>5441400</v>
          </cell>
        </row>
        <row r="807">
          <cell r="C807" t="str">
            <v>ICLD- IMPUESTOS</v>
          </cell>
          <cell r="G807">
            <v>7846630</v>
          </cell>
          <cell r="J807">
            <v>5441400</v>
          </cell>
        </row>
        <row r="808">
          <cell r="C808" t="str">
            <v xml:space="preserve">Aportes al SENA </v>
          </cell>
          <cell r="G808">
            <v>1313055</v>
          </cell>
          <cell r="J808">
            <v>909200</v>
          </cell>
        </row>
        <row r="809">
          <cell r="C809" t="str">
            <v>ICLD- IMPUESTOS</v>
          </cell>
          <cell r="G809">
            <v>1313055</v>
          </cell>
          <cell r="J809">
            <v>909200</v>
          </cell>
        </row>
        <row r="810">
          <cell r="C810" t="str">
            <v xml:space="preserve">Aportes a la ESAP </v>
          </cell>
          <cell r="G810">
            <v>1313055</v>
          </cell>
          <cell r="J810">
            <v>909200</v>
          </cell>
        </row>
        <row r="811">
          <cell r="C811" t="str">
            <v>ICLD- IMPUESTOS</v>
          </cell>
          <cell r="G811">
            <v>1313055</v>
          </cell>
          <cell r="J811">
            <v>909200</v>
          </cell>
        </row>
        <row r="812">
          <cell r="C812" t="str">
            <v xml:space="preserve">Aportes a escuelas industriales e institutos técnicos </v>
          </cell>
          <cell r="G812">
            <v>2734719</v>
          </cell>
          <cell r="J812">
            <v>1914900</v>
          </cell>
        </row>
        <row r="813">
          <cell r="C813" t="str">
            <v>ICLD- IMPUESTOS</v>
          </cell>
          <cell r="G813">
            <v>2734719</v>
          </cell>
          <cell r="J813">
            <v>1914900</v>
          </cell>
        </row>
        <row r="814">
          <cell r="C814" t="str">
            <v>Remuneraciones no constitutivas de factor salarial</v>
          </cell>
          <cell r="G814">
            <v>1792480.81</v>
          </cell>
          <cell r="J814">
            <v>1162357</v>
          </cell>
        </row>
        <row r="815">
          <cell r="C815" t="str">
            <v>Prestaciones sociales</v>
          </cell>
          <cell r="G815">
            <v>1792480.81</v>
          </cell>
          <cell r="J815">
            <v>1162357</v>
          </cell>
        </row>
        <row r="816">
          <cell r="C816" t="str">
            <v xml:space="preserve">Indemnización por vacaciones </v>
          </cell>
          <cell r="G816">
            <v>630089.81000000006</v>
          </cell>
          <cell r="J816">
            <v>0</v>
          </cell>
        </row>
        <row r="817">
          <cell r="C817" t="str">
            <v>ICLD- IMPUESTOS</v>
          </cell>
          <cell r="G817">
            <v>630089.81000000006</v>
          </cell>
          <cell r="J817">
            <v>0</v>
          </cell>
        </row>
        <row r="818">
          <cell r="C818" t="str">
            <v xml:space="preserve">Bonificación especial de recreación </v>
          </cell>
          <cell r="G818">
            <v>1162391</v>
          </cell>
          <cell r="J818">
            <v>1162357</v>
          </cell>
        </row>
        <row r="819">
          <cell r="C819" t="str">
            <v>ICLD- IMPUESTOS</v>
          </cell>
          <cell r="G819">
            <v>1021991</v>
          </cell>
          <cell r="J819">
            <v>1021957</v>
          </cell>
        </row>
        <row r="820">
          <cell r="C820" t="str">
            <v>SGP OTROS SECTORES</v>
          </cell>
          <cell r="G820">
            <v>140400</v>
          </cell>
          <cell r="J820">
            <v>140400</v>
          </cell>
        </row>
        <row r="821">
          <cell r="C821" t="str">
            <v>PLAN PREVENCIÓN, ACCIÓN Y REACCIÓN (PAR-ZIPA)</v>
          </cell>
          <cell r="G821">
            <v>20000000</v>
          </cell>
          <cell r="J821">
            <v>0</v>
          </cell>
        </row>
        <row r="822">
          <cell r="C822" t="str">
            <v>Suministrar 8 capacidades a la fuerza pública para su fortalecimiento institucional</v>
          </cell>
          <cell r="G822">
            <v>20000000</v>
          </cell>
          <cell r="J822">
            <v>0</v>
          </cell>
        </row>
        <row r="823">
          <cell r="C823" t="str">
            <v>Adquisición de bienes y servicios</v>
          </cell>
          <cell r="G823">
            <v>20000000</v>
          </cell>
          <cell r="J823">
            <v>0</v>
          </cell>
        </row>
        <row r="824">
          <cell r="C824" t="str">
            <v>Adquisiciones diferentes de activos</v>
          </cell>
          <cell r="G824">
            <v>20000000</v>
          </cell>
          <cell r="J824">
            <v>0</v>
          </cell>
        </row>
        <row r="825">
          <cell r="C825" t="str">
            <v>Materiales y suministros</v>
          </cell>
          <cell r="G825">
            <v>5000000</v>
          </cell>
          <cell r="J825">
            <v>0</v>
          </cell>
        </row>
        <row r="826">
          <cell r="C826" t="str">
            <v>Otros bienes transportables (excepto productos metálicos, maquinaria y equipo)</v>
          </cell>
          <cell r="G826">
            <v>5000000</v>
          </cell>
          <cell r="J826">
            <v>0</v>
          </cell>
        </row>
        <row r="827">
          <cell r="C827" t="str">
            <v xml:space="preserve">Adquirir combustible para los vehiculos adscritos a la secretaria de seguridad y a las entidades adcritas al fondo de seguridad </v>
          </cell>
          <cell r="G827">
            <v>5000000</v>
          </cell>
          <cell r="J827">
            <v>0</v>
          </cell>
        </row>
        <row r="828">
          <cell r="C828" t="str">
            <v>SGP OTROS SECTORES</v>
          </cell>
          <cell r="G828">
            <v>5000000</v>
          </cell>
          <cell r="J828">
            <v>0</v>
          </cell>
        </row>
        <row r="829">
          <cell r="C829" t="str">
            <v>Adquisición de servicios</v>
          </cell>
          <cell r="G829">
            <v>15000000</v>
          </cell>
          <cell r="J829">
            <v>0</v>
          </cell>
        </row>
        <row r="830">
          <cell r="C830" t="str">
            <v xml:space="preserve">Servicios prestados a las empresas y servicios de producción </v>
          </cell>
          <cell r="G830">
            <v>15000000</v>
          </cell>
          <cell r="J830">
            <v>0</v>
          </cell>
        </row>
        <row r="831">
          <cell r="C831" t="str">
            <v xml:space="preserve">Adquirir servicios de alojamiento para el personal de apoyo de la fuerza publica </v>
          </cell>
          <cell r="G831">
            <v>15000000</v>
          </cell>
          <cell r="J831">
            <v>0</v>
          </cell>
        </row>
        <row r="832">
          <cell r="C832" t="str">
            <v>SGP OTROS SECTORES</v>
          </cell>
          <cell r="G832">
            <v>15000000</v>
          </cell>
          <cell r="J832">
            <v>0</v>
          </cell>
        </row>
        <row r="833">
          <cell r="C833" t="str">
            <v>ZIPAPREVIENE: REDUCIENDO IMPACTO, SALVANDO VIDAS</v>
          </cell>
          <cell r="G833">
            <v>449500001</v>
          </cell>
          <cell r="J833">
            <v>135000000</v>
          </cell>
        </row>
        <row r="834">
          <cell r="C834" t="str">
            <v>Construcción de 5 obras de mitigación del riesgo de desastres en el territorio de Zipaquirá</v>
          </cell>
          <cell r="G834">
            <v>225000001</v>
          </cell>
          <cell r="J834">
            <v>0</v>
          </cell>
        </row>
        <row r="835">
          <cell r="C835" t="str">
            <v>Adquisición de bienes y servicios</v>
          </cell>
          <cell r="G835">
            <v>225000001</v>
          </cell>
          <cell r="J835">
            <v>0</v>
          </cell>
        </row>
        <row r="836">
          <cell r="C836" t="str">
            <v>Adquisiciones diferentes de activos</v>
          </cell>
          <cell r="G836">
            <v>225000001</v>
          </cell>
          <cell r="J836">
            <v>0</v>
          </cell>
        </row>
        <row r="837">
          <cell r="C837" t="str">
            <v>Adquisición de servicios</v>
          </cell>
          <cell r="G837">
            <v>225000001</v>
          </cell>
          <cell r="J837">
            <v>0</v>
          </cell>
        </row>
        <row r="838">
          <cell r="C838" t="str">
            <v>Construcción y servicios de la construcción</v>
          </cell>
          <cell r="G838">
            <v>225000001</v>
          </cell>
          <cell r="J838">
            <v>0</v>
          </cell>
        </row>
        <row r="839">
          <cell r="C839" t="str">
            <v xml:space="preserve">Realizar obras de ingenieria para la mitigacion del riesgo de desastres </v>
          </cell>
          <cell r="G839">
            <v>225000001</v>
          </cell>
          <cell r="J839">
            <v>0</v>
          </cell>
        </row>
        <row r="840">
          <cell r="C840" t="str">
            <v>ICLD- IMPUESTOS</v>
          </cell>
          <cell r="G840">
            <v>221150352</v>
          </cell>
          <cell r="J840">
            <v>0</v>
          </cell>
        </row>
        <row r="841">
          <cell r="C841" t="str">
            <v>RTOS FROS INGRESOS POR DONACIONES</v>
          </cell>
          <cell r="G841">
            <v>7000</v>
          </cell>
          <cell r="J841">
            <v>0</v>
          </cell>
        </row>
        <row r="842">
          <cell r="C842" t="str">
            <v>RB INGRESOS POR DONACIONES</v>
          </cell>
          <cell r="G842">
            <v>3842649</v>
          </cell>
          <cell r="J842">
            <v>0</v>
          </cell>
        </row>
        <row r="843">
          <cell r="C843" t="str">
            <v xml:space="preserve">Mantener el fortalecimiento de 2 organismos de atención de emergencias.
</v>
          </cell>
          <cell r="G843">
            <v>221000000</v>
          </cell>
          <cell r="J843">
            <v>135000000</v>
          </cell>
        </row>
        <row r="844">
          <cell r="C844" t="str">
            <v>Adquisición de bienes y servicios</v>
          </cell>
          <cell r="G844">
            <v>221000000</v>
          </cell>
          <cell r="J844">
            <v>135000000</v>
          </cell>
        </row>
        <row r="845">
          <cell r="C845" t="str">
            <v>Adquisiciones diferentes de activos</v>
          </cell>
          <cell r="G845">
            <v>221000000</v>
          </cell>
          <cell r="J845">
            <v>135000000</v>
          </cell>
        </row>
        <row r="846">
          <cell r="C846" t="str">
            <v>Adquisiciones de servicios</v>
          </cell>
          <cell r="G846">
            <v>221000000</v>
          </cell>
          <cell r="J846">
            <v>135000000</v>
          </cell>
        </row>
        <row r="847">
          <cell r="C847" t="str">
            <v>Servicios para la comunidad, sociales y personales</v>
          </cell>
          <cell r="G847">
            <v>221000000</v>
          </cell>
          <cell r="J847">
            <v>135000000</v>
          </cell>
        </row>
        <row r="848">
          <cell r="C848" t="str">
            <v>realizar convenio para la atención pre-hospitalaria con un organismo de socorro para la atención de emergencias en el municipio</v>
          </cell>
          <cell r="G848">
            <v>221000000</v>
          </cell>
          <cell r="J848">
            <v>135000000</v>
          </cell>
        </row>
        <row r="849">
          <cell r="C849" t="str">
            <v>ICLD- IMPUESTOS</v>
          </cell>
          <cell r="G849">
            <v>90000000</v>
          </cell>
          <cell r="J849">
            <v>90000000</v>
          </cell>
        </row>
        <row r="850">
          <cell r="C850" t="str">
            <v>SGP OTROS SECTORES</v>
          </cell>
          <cell r="G850">
            <v>131000000</v>
          </cell>
          <cell r="J850">
            <v>45000000</v>
          </cell>
        </row>
        <row r="851">
          <cell r="C851" t="str">
            <v xml:space="preserve">Crear e implementar 4 estrategias de conocimiento, reducción y manejo de la gestión del riesgo de desastres. </v>
          </cell>
          <cell r="G851">
            <v>3500000</v>
          </cell>
          <cell r="J851">
            <v>0</v>
          </cell>
        </row>
        <row r="852">
          <cell r="C852" t="str">
            <v>Adquisición de bienes y servicios</v>
          </cell>
          <cell r="G852">
            <v>3500000</v>
          </cell>
          <cell r="J852">
            <v>0</v>
          </cell>
        </row>
        <row r="853">
          <cell r="C853" t="str">
            <v>Adquisiciones diferentes de activos</v>
          </cell>
          <cell r="G853">
            <v>3500000</v>
          </cell>
          <cell r="J853">
            <v>0</v>
          </cell>
        </row>
        <row r="854">
          <cell r="C854" t="str">
            <v>Adquisición de servicios</v>
          </cell>
          <cell r="G854">
            <v>3500000</v>
          </cell>
          <cell r="J854">
            <v>0</v>
          </cell>
        </row>
        <row r="855">
          <cell r="C855" t="str">
            <v xml:space="preserve">Servicios prestados a las empresas y servicios de producción </v>
          </cell>
          <cell r="G855">
            <v>3500000</v>
          </cell>
          <cell r="J855">
            <v>0</v>
          </cell>
        </row>
        <row r="856">
          <cell r="C856" t="str">
            <v xml:space="preserve">Adquirir servicios profesionales y de apoyo para el grupo de gestion del riesgo  </v>
          </cell>
          <cell r="G856">
            <v>3500000</v>
          </cell>
          <cell r="J856">
            <v>0</v>
          </cell>
        </row>
        <row r="857">
          <cell r="C857" t="str">
            <v>ICLD- IMPUESTOS</v>
          </cell>
          <cell r="G857">
            <v>3500000</v>
          </cell>
          <cell r="J857">
            <v>0</v>
          </cell>
        </row>
        <row r="858">
          <cell r="C858" t="str">
            <v>AGRICULTURA Y DESARROLLO RURAL</v>
          </cell>
          <cell r="G858">
            <v>153169915.19999999</v>
          </cell>
          <cell r="J858">
            <v>130938672</v>
          </cell>
        </row>
        <row r="859">
          <cell r="C859" t="str">
            <v>AGUAVIVA: GESTIÓN INTEGRAL DEL RECURSO HÍDRICO EN ZIPAQUIRÁ</v>
          </cell>
          <cell r="G859">
            <v>8221688</v>
          </cell>
          <cell r="J859">
            <v>7624394</v>
          </cell>
        </row>
        <row r="860">
          <cell r="C860" t="str">
            <v>Beneficiar a 15 acueductos veredales mediante la asistencia técnica en pro de su fortalecimiento técnico, administrativo y legal.</v>
          </cell>
          <cell r="G860">
            <v>7625351</v>
          </cell>
          <cell r="J860">
            <v>7624394</v>
          </cell>
        </row>
        <row r="861">
          <cell r="C861" t="str">
            <v>Adquisición de bienes y servicios</v>
          </cell>
          <cell r="G861">
            <v>7625351</v>
          </cell>
          <cell r="J861">
            <v>7624394</v>
          </cell>
        </row>
        <row r="862">
          <cell r="C862" t="str">
            <v>Adquisiciones diferentes de activos</v>
          </cell>
          <cell r="G862">
            <v>7625351</v>
          </cell>
          <cell r="J862">
            <v>7624394</v>
          </cell>
        </row>
        <row r="863">
          <cell r="C863" t="str">
            <v>Adquisición de servicios</v>
          </cell>
          <cell r="G863">
            <v>7625351</v>
          </cell>
          <cell r="J863">
            <v>7624394</v>
          </cell>
        </row>
        <row r="864">
          <cell r="C864" t="str">
            <v xml:space="preserve">Servicios prestados a las empresas y servicios de producción </v>
          </cell>
          <cell r="G864">
            <v>7625351</v>
          </cell>
          <cell r="J864">
            <v>7624394</v>
          </cell>
        </row>
        <row r="865">
          <cell r="C865" t="str">
            <v xml:space="preserve">Adquirir servicios profesionales y de apoyo para el fortalecimiento técnico de los acueductos veredales a partir del acompañamiento en proyectos y capacitaciones en agua portable y saneamiento basico </v>
          </cell>
          <cell r="G865">
            <v>7625351</v>
          </cell>
          <cell r="J865">
            <v>7624394</v>
          </cell>
        </row>
        <row r="866">
          <cell r="C866" t="str">
            <v>LEY 99/93 DESTINACIÓN ESPECIFICA 90%</v>
          </cell>
          <cell r="G866">
            <v>7625351</v>
          </cell>
          <cell r="J866">
            <v>7624394</v>
          </cell>
        </row>
        <row r="867">
          <cell r="C867" t="str">
            <v>Beneficiar a 8 acueductos veredales con la entrega de insumos y equipos para el fortalecimiento de sus capacidades técnicas en el abastecimiento de agua potable.</v>
          </cell>
          <cell r="G867">
            <v>254000</v>
          </cell>
          <cell r="J867">
            <v>0</v>
          </cell>
        </row>
        <row r="868">
          <cell r="C868" t="str">
            <v>Adquisición de bienes y servicios</v>
          </cell>
          <cell r="G868">
            <v>254000</v>
          </cell>
          <cell r="J868">
            <v>0</v>
          </cell>
        </row>
        <row r="869">
          <cell r="C869" t="str">
            <v>Adquisiciones diferentes de activos</v>
          </cell>
          <cell r="G869">
            <v>254000</v>
          </cell>
          <cell r="J869">
            <v>0</v>
          </cell>
        </row>
        <row r="870">
          <cell r="C870" t="str">
            <v>Adquisición de servicios</v>
          </cell>
          <cell r="G870">
            <v>254000</v>
          </cell>
          <cell r="J870">
            <v>0</v>
          </cell>
        </row>
        <row r="871">
          <cell r="C871" t="str">
            <v xml:space="preserve">Servicios prestados a las empresas y servicios de producción </v>
          </cell>
          <cell r="G871">
            <v>254000</v>
          </cell>
          <cell r="J871">
            <v>0</v>
          </cell>
        </row>
        <row r="872">
          <cell r="C872" t="str">
            <v xml:space="preserve">beneficiar acueductos veredales con la entrega de insumos y equipos para el fortalecimiento de sus capacidades técnicas en el abastecimiento de agua potable. </v>
          </cell>
          <cell r="G872">
            <v>254000</v>
          </cell>
          <cell r="J872">
            <v>0</v>
          </cell>
        </row>
        <row r="873">
          <cell r="C873" t="str">
            <v>RTOS FROS LEY 99/93</v>
          </cell>
          <cell r="G873">
            <v>254000</v>
          </cell>
          <cell r="J873">
            <v>0</v>
          </cell>
        </row>
        <row r="874">
          <cell r="C874" t="str">
            <v>Vincular a 240 productores en la implementación de alternativas para el ahorro y uso eficiente del agua bajo la estrategia "Agua es vida y buenas prácticas agropecuarias"</v>
          </cell>
          <cell r="G874">
            <v>342337</v>
          </cell>
          <cell r="J874">
            <v>0</v>
          </cell>
        </row>
        <row r="875">
          <cell r="C875" t="str">
            <v>Adquisición de bienes y servicios</v>
          </cell>
          <cell r="G875">
            <v>342337</v>
          </cell>
          <cell r="J875">
            <v>0</v>
          </cell>
        </row>
        <row r="876">
          <cell r="C876" t="str">
            <v>Adquisiciones diferentes de activos</v>
          </cell>
          <cell r="G876">
            <v>342337</v>
          </cell>
          <cell r="J876">
            <v>0</v>
          </cell>
        </row>
        <row r="877">
          <cell r="C877" t="str">
            <v>Adquisición de servicios</v>
          </cell>
          <cell r="G877">
            <v>342337</v>
          </cell>
          <cell r="J877">
            <v>0</v>
          </cell>
        </row>
        <row r="878">
          <cell r="C878" t="str">
            <v xml:space="preserve">Servicios prestados a las empresas y servicios de producción </v>
          </cell>
          <cell r="G878">
            <v>342337</v>
          </cell>
          <cell r="J878">
            <v>0</v>
          </cell>
        </row>
        <row r="879">
          <cell r="C879" t="str">
            <v>Adquirir servicios profesionales y de apoyo para la implementación de alternativas para el ahorro y uso eficiente del agua</v>
          </cell>
          <cell r="G879">
            <v>342337</v>
          </cell>
          <cell r="J879">
            <v>0</v>
          </cell>
        </row>
        <row r="880">
          <cell r="C880" t="str">
            <v>LEY 99/93 DESTINACIÓN ESPECIFICA 90%</v>
          </cell>
          <cell r="G880">
            <v>342337</v>
          </cell>
          <cell r="J880">
            <v>0</v>
          </cell>
        </row>
        <row r="881">
          <cell r="C881" t="str">
            <v>DEJANDO HUELLA EN EL BIENESTAR ANIMAL</v>
          </cell>
          <cell r="G881">
            <v>144948227.19999999</v>
          </cell>
          <cell r="J881">
            <v>123314278</v>
          </cell>
        </row>
        <row r="882">
          <cell r="C882" t="str">
            <v>Realizar la puesta en funcionamiento de un (01) albergue u hogar de paso para animales en condición de vulnerabilidad.</v>
          </cell>
          <cell r="G882">
            <v>22819565</v>
          </cell>
          <cell r="J882">
            <v>22819565</v>
          </cell>
        </row>
        <row r="883">
          <cell r="C883" t="str">
            <v>Adquisición de bienes y servicios</v>
          </cell>
          <cell r="G883">
            <v>22819565</v>
          </cell>
          <cell r="J883">
            <v>22819565</v>
          </cell>
        </row>
        <row r="884">
          <cell r="C884" t="str">
            <v>Adquisiciones diferentes de activos</v>
          </cell>
          <cell r="G884">
            <v>22819565</v>
          </cell>
          <cell r="J884">
            <v>22819565</v>
          </cell>
        </row>
        <row r="885">
          <cell r="C885" t="str">
            <v>Adquisición de servicios</v>
          </cell>
          <cell r="G885">
            <v>22819565</v>
          </cell>
          <cell r="J885">
            <v>22819565</v>
          </cell>
        </row>
        <row r="886">
          <cell r="C886" t="str">
            <v xml:space="preserve">Servicios prestados a las empresas y servicios de producción </v>
          </cell>
          <cell r="G886">
            <v>22819565</v>
          </cell>
          <cell r="J886">
            <v>22819565</v>
          </cell>
        </row>
        <row r="887">
          <cell r="C887" t="str">
            <v xml:space="preserve">Adquirir servicios profesionales y de apoyo como albergue temporal de los caninos y felinos que se encuentren en situación de riesgo y abandono </v>
          </cell>
          <cell r="G887">
            <v>22819565</v>
          </cell>
          <cell r="J887">
            <v>22819565</v>
          </cell>
        </row>
        <row r="888">
          <cell r="C888" t="str">
            <v>ICLD- IMPUESTOS</v>
          </cell>
          <cell r="G888">
            <v>22819565</v>
          </cell>
          <cell r="J888">
            <v>22819565</v>
          </cell>
        </row>
        <row r="889">
          <cell r="C889" t="str">
            <v>Esterilizar 7200 animales de compañía (caninos y felinos), en condición de calle o vulnerables.</v>
          </cell>
          <cell r="G889">
            <v>96950155.200000003</v>
          </cell>
          <cell r="J889">
            <v>89008072</v>
          </cell>
        </row>
        <row r="890">
          <cell r="C890" t="str">
            <v>Adquisición de bienes y servicios</v>
          </cell>
          <cell r="G890">
            <v>96950155.200000003</v>
          </cell>
          <cell r="J890">
            <v>89008072</v>
          </cell>
        </row>
        <row r="891">
          <cell r="C891" t="str">
            <v>Adquisiciones diferentes de activos</v>
          </cell>
          <cell r="G891">
            <v>96950155.200000003</v>
          </cell>
          <cell r="J891">
            <v>89008072</v>
          </cell>
        </row>
        <row r="892">
          <cell r="C892" t="str">
            <v>Adquisición de servicios</v>
          </cell>
          <cell r="G892">
            <v>96950155.200000003</v>
          </cell>
          <cell r="J892">
            <v>89008072</v>
          </cell>
        </row>
        <row r="893">
          <cell r="C893" t="str">
            <v xml:space="preserve">Servicios prestados a las empresas y servicios de producción </v>
          </cell>
          <cell r="G893">
            <v>96950155.200000003</v>
          </cell>
          <cell r="J893">
            <v>89008072</v>
          </cell>
        </row>
        <row r="894">
          <cell r="C894" t="str">
            <v xml:space="preserve">Adquirir servicios profesionales y apoyo en medicina veterinaria para las actividades de  esterilización y atención de animales en condición de vulnerabilidad </v>
          </cell>
          <cell r="G894">
            <v>96950155.200000003</v>
          </cell>
          <cell r="J894">
            <v>89008072</v>
          </cell>
        </row>
        <row r="895">
          <cell r="C895" t="str">
            <v>ICLD- IMPUESTOS</v>
          </cell>
          <cell r="G895">
            <v>8895125</v>
          </cell>
          <cell r="J895">
            <v>8895125</v>
          </cell>
        </row>
        <row r="896">
          <cell r="C896" t="str">
            <v>ICLD-SOBRETASA A LA GASOLINA</v>
          </cell>
          <cell r="G896">
            <v>79372144</v>
          </cell>
          <cell r="J896">
            <v>79372144</v>
          </cell>
        </row>
        <row r="897">
          <cell r="C897" t="str">
            <v>ACDO 03 DE 2016 FDO AGROPECUARIO</v>
          </cell>
          <cell r="G897">
            <v>8055030.2000000002</v>
          </cell>
          <cell r="J897">
            <v>740803</v>
          </cell>
        </row>
        <row r="898">
          <cell r="C898" t="str">
            <v>SGP OTROS SECTORES</v>
          </cell>
          <cell r="G898">
            <v>627856</v>
          </cell>
          <cell r="J898">
            <v>0</v>
          </cell>
        </row>
        <row r="899">
          <cell r="C899" t="str">
            <v>Atender 1500 Animales en condición de calle y vulnerable con atención médica veterinaria básica preventiva y curativa.
(atropellados, enfermos o en situación de urgencia)</v>
          </cell>
          <cell r="G899">
            <v>25178507</v>
          </cell>
          <cell r="J899">
            <v>11486641</v>
          </cell>
        </row>
        <row r="900">
          <cell r="C900" t="str">
            <v>Adquisición de bienes y servicios</v>
          </cell>
          <cell r="G900">
            <v>25178507</v>
          </cell>
          <cell r="J900">
            <v>11486641</v>
          </cell>
        </row>
        <row r="901">
          <cell r="C901" t="str">
            <v>Adquisiciones diferentes de activos</v>
          </cell>
          <cell r="G901">
            <v>25178507</v>
          </cell>
          <cell r="J901">
            <v>11486641</v>
          </cell>
        </row>
        <row r="902">
          <cell r="C902" t="str">
            <v>Adquisición de servicios</v>
          </cell>
          <cell r="G902">
            <v>25178507</v>
          </cell>
          <cell r="J902">
            <v>11486641</v>
          </cell>
        </row>
        <row r="903">
          <cell r="C903" t="str">
            <v xml:space="preserve">Servicios prestados a las empresas y servicios de producción </v>
          </cell>
          <cell r="G903">
            <v>25178507</v>
          </cell>
          <cell r="J903">
            <v>11486641</v>
          </cell>
        </row>
        <row r="904">
          <cell r="C904" t="str">
            <v>Adquirir servicios profesionales y de apoyo en medicina y asistencia veterinaria para la atención de animales en condición calle y/o vulnerables para el fortalecimiento bienestar animal.</v>
          </cell>
          <cell r="G904">
            <v>25178507</v>
          </cell>
          <cell r="J904">
            <v>11486641</v>
          </cell>
        </row>
        <row r="905">
          <cell r="C905" t="str">
            <v>ICLD- IMPUESTOS</v>
          </cell>
          <cell r="G905">
            <v>11486641</v>
          </cell>
          <cell r="J905">
            <v>11486641</v>
          </cell>
        </row>
        <row r="906">
          <cell r="C906" t="str">
            <v>SGP OTROS SECTORES</v>
          </cell>
          <cell r="G906">
            <v>13691866</v>
          </cell>
          <cell r="J906">
            <v>0</v>
          </cell>
        </row>
        <row r="907">
          <cell r="C907" t="str">
            <v>AMBIENTE Y DESARROLLO SOSTENIBLE</v>
          </cell>
          <cell r="G907">
            <v>1128413354.75</v>
          </cell>
          <cell r="J907">
            <v>112320252.52</v>
          </cell>
        </row>
        <row r="908">
          <cell r="C908" t="str">
            <v>AGUAVIVA: GESTIÓN INTEGRAL DEL RECURSO HÍDRICO EN ZIPAQUIRÁ</v>
          </cell>
          <cell r="G908">
            <v>18179595</v>
          </cell>
          <cell r="J908">
            <v>0</v>
          </cell>
        </row>
        <row r="909">
          <cell r="C909" t="str">
            <v>Impactar 12 fuentes hídricas con acciones o estrategias comunitarias para la recuperación, conservación y/o restauración.</v>
          </cell>
          <cell r="G909">
            <v>14679595</v>
          </cell>
          <cell r="J909">
            <v>0</v>
          </cell>
        </row>
        <row r="910">
          <cell r="C910" t="str">
            <v>Adquisición de bienes y servicios</v>
          </cell>
          <cell r="G910">
            <v>14679595</v>
          </cell>
          <cell r="J910">
            <v>0</v>
          </cell>
        </row>
        <row r="911">
          <cell r="C911" t="str">
            <v>Adquisiciones diferentes de activos</v>
          </cell>
          <cell r="G911">
            <v>14679595</v>
          </cell>
          <cell r="J911">
            <v>0</v>
          </cell>
        </row>
        <row r="912">
          <cell r="C912" t="str">
            <v>Adquisiciones de servicios</v>
          </cell>
          <cell r="G912">
            <v>14679595</v>
          </cell>
          <cell r="J912">
            <v>0</v>
          </cell>
        </row>
        <row r="913">
          <cell r="C913" t="str">
            <v xml:space="preserve">Servicios prestados a las empresas y servicios de producción </v>
          </cell>
          <cell r="G913">
            <v>14679595</v>
          </cell>
          <cell r="J913">
            <v>0</v>
          </cell>
        </row>
        <row r="914">
          <cell r="C914" t="str">
            <v xml:space="preserve">Adquirir servicios profesionales y de apoyo para el seguimiento, evaluación y ejecución de los programas y proyectos del Plan de Ordenamiento y Manejo de la Cuenca Hidrográfica del Río Bogotá POMCA y acciones/estrategias para la recuperación y conservación de cuerpos hidricos </v>
          </cell>
          <cell r="G914">
            <v>14679595</v>
          </cell>
          <cell r="J914">
            <v>0</v>
          </cell>
        </row>
        <row r="915">
          <cell r="C915" t="str">
            <v>LEY 99/93 LIBRE DESTINACIÓN 10%</v>
          </cell>
          <cell r="G915">
            <v>14679595</v>
          </cell>
          <cell r="J915">
            <v>0</v>
          </cell>
        </row>
        <row r="916">
          <cell r="C916" t="str">
            <v>Implementar 20 acciones para la promoción del ahorro y uso eficiente del agua</v>
          </cell>
          <cell r="G916">
            <v>3500000</v>
          </cell>
          <cell r="J916">
            <v>0</v>
          </cell>
        </row>
        <row r="917">
          <cell r="C917" t="str">
            <v>Adquisición de bienes y servicios</v>
          </cell>
          <cell r="G917">
            <v>3500000</v>
          </cell>
          <cell r="J917">
            <v>0</v>
          </cell>
        </row>
        <row r="918">
          <cell r="C918" t="str">
            <v>Adquisiciones diferentes de activos</v>
          </cell>
          <cell r="G918">
            <v>3500000</v>
          </cell>
          <cell r="J918">
            <v>0</v>
          </cell>
        </row>
        <row r="919">
          <cell r="C919" t="str">
            <v>Adquisiciones de servicios</v>
          </cell>
          <cell r="G919">
            <v>3500000</v>
          </cell>
          <cell r="J919">
            <v>0</v>
          </cell>
        </row>
        <row r="920">
          <cell r="C920" t="str">
            <v xml:space="preserve">Servicios prestados a las empresas y servicios de producción </v>
          </cell>
          <cell r="G920">
            <v>3500000</v>
          </cell>
          <cell r="J920">
            <v>0</v>
          </cell>
        </row>
        <row r="921">
          <cell r="C921" t="str">
            <v>Adquirir servicios profesionales y de apoyo  para la promoción del ahorro y uso eficiente del agua</v>
          </cell>
          <cell r="G921">
            <v>3500000</v>
          </cell>
          <cell r="J921">
            <v>0</v>
          </cell>
        </row>
        <row r="922">
          <cell r="C922" t="str">
            <v>LEY 99/93 DESTINACIÓN ESPECIFICA 90%</v>
          </cell>
          <cell r="G922">
            <v>3500000</v>
          </cell>
          <cell r="J922">
            <v>0</v>
          </cell>
        </row>
        <row r="923">
          <cell r="C923" t="str">
            <v>CUIDANDO NUESTRA TIERRA, PRESERVANDO NUESTRA HERENCIA</v>
          </cell>
          <cell r="G923">
            <v>521889266.75</v>
          </cell>
          <cell r="J923">
            <v>69078949.700000003</v>
          </cell>
        </row>
        <row r="924">
          <cell r="C924" t="str">
            <v>Realizar tres(03) documentos técnicos, inventario forestal en espacios públicos de área urbana, plan de monitoreo de fauna silvestre en zonas de conservación ambiental y actualización de perfil ambiental.</v>
          </cell>
          <cell r="G924">
            <v>60000000</v>
          </cell>
          <cell r="J924">
            <v>0</v>
          </cell>
        </row>
        <row r="925">
          <cell r="C925" t="str">
            <v>Adquisición de bienes y servicios</v>
          </cell>
          <cell r="G925">
            <v>60000000</v>
          </cell>
          <cell r="J925">
            <v>0</v>
          </cell>
        </row>
        <row r="926">
          <cell r="C926" t="str">
            <v>Adquisiciones diferentes de activos</v>
          </cell>
          <cell r="G926">
            <v>60000000</v>
          </cell>
          <cell r="J926">
            <v>0</v>
          </cell>
        </row>
        <row r="927">
          <cell r="C927" t="str">
            <v>Adquisiciones de servicios</v>
          </cell>
          <cell r="G927">
            <v>60000000</v>
          </cell>
          <cell r="J927">
            <v>0</v>
          </cell>
        </row>
        <row r="928">
          <cell r="C928" t="str">
            <v xml:space="preserve">Servicios prestados a las empresas y servicios de producción </v>
          </cell>
          <cell r="G928">
            <v>60000000</v>
          </cell>
          <cell r="J928">
            <v>0</v>
          </cell>
        </row>
        <row r="929">
          <cell r="C929" t="str">
            <v xml:space="preserve">Adquirir servicios profesionales y de apoyo para realizar actividades de inventario forestal, plan de monitoreo de  fauna silvestre y actualización del perfil ambiental </v>
          </cell>
          <cell r="G929">
            <v>60000000</v>
          </cell>
          <cell r="J929">
            <v>0</v>
          </cell>
        </row>
        <row r="930">
          <cell r="C930" t="str">
            <v>RB LEY 99/93</v>
          </cell>
          <cell r="G930">
            <v>60000000</v>
          </cell>
          <cell r="J930">
            <v>0</v>
          </cell>
        </row>
        <row r="931">
          <cell r="C931" t="str">
            <v>Formular e Implementar un (01) plan para la propagación de especies de páramo</v>
          </cell>
          <cell r="G931">
            <v>7600000</v>
          </cell>
          <cell r="J931">
            <v>7600000</v>
          </cell>
        </row>
        <row r="932">
          <cell r="C932" t="str">
            <v>Adquisición de bienes y servicios</v>
          </cell>
          <cell r="G932">
            <v>7600000</v>
          </cell>
          <cell r="J932">
            <v>7600000</v>
          </cell>
        </row>
        <row r="933">
          <cell r="C933" t="str">
            <v>Adquisiciones diferentes de activos</v>
          </cell>
          <cell r="G933">
            <v>7600000</v>
          </cell>
          <cell r="J933">
            <v>7600000</v>
          </cell>
        </row>
        <row r="934">
          <cell r="C934" t="str">
            <v>Adquisiciones de servicios</v>
          </cell>
          <cell r="G934">
            <v>7600000</v>
          </cell>
          <cell r="J934">
            <v>7600000</v>
          </cell>
        </row>
        <row r="935">
          <cell r="C935" t="str">
            <v xml:space="preserve">Servicios prestados a las empresas y servicios de producción </v>
          </cell>
          <cell r="G935">
            <v>7600000</v>
          </cell>
          <cell r="J935">
            <v>7600000</v>
          </cell>
        </row>
        <row r="936">
          <cell r="C936" t="str">
            <v xml:space="preserve">Adquirir servicios profesionalesy apoyo para las actividades de propagación de especies de paramo  </v>
          </cell>
          <cell r="G936">
            <v>7600000</v>
          </cell>
          <cell r="J936">
            <v>7600000</v>
          </cell>
        </row>
        <row r="937">
          <cell r="C937" t="str">
            <v>ICLD-SOBRETASA A LA GASOLINA</v>
          </cell>
          <cell r="G937">
            <v>7600000</v>
          </cell>
          <cell r="J937">
            <v>7600000</v>
          </cell>
        </row>
        <row r="938">
          <cell r="C938" t="str">
            <v>Aumentar en 50 las hectáreas de conservación con la implementación de Pagos por Servicios Ambientales PSA</v>
          </cell>
          <cell r="G938">
            <v>57116102</v>
          </cell>
          <cell r="J938">
            <v>56523094</v>
          </cell>
        </row>
        <row r="939">
          <cell r="C939" t="str">
            <v>Adquisición de bienes y servicios</v>
          </cell>
          <cell r="G939">
            <v>57116102</v>
          </cell>
          <cell r="J939">
            <v>56523094</v>
          </cell>
        </row>
        <row r="940">
          <cell r="C940" t="str">
            <v>Adquisiciones diferentes de activos</v>
          </cell>
          <cell r="G940">
            <v>57116102</v>
          </cell>
          <cell r="J940">
            <v>56523094</v>
          </cell>
        </row>
        <row r="941">
          <cell r="C941" t="str">
            <v>Adquisiciones de servicios</v>
          </cell>
          <cell r="G941">
            <v>57116102</v>
          </cell>
          <cell r="J941">
            <v>56523094</v>
          </cell>
        </row>
        <row r="942">
          <cell r="C942" t="str">
            <v xml:space="preserve">Servicios prestados a las empresas y servicios de producción </v>
          </cell>
          <cell r="G942">
            <v>7116102</v>
          </cell>
          <cell r="J942">
            <v>6523094</v>
          </cell>
        </row>
        <row r="943">
          <cell r="C943" t="str">
            <v xml:space="preserve">Adquirir servicios profesionales y de apoyo para la implementación de esquemas de pagos por servicios ambientales - PSA </v>
          </cell>
          <cell r="G943">
            <v>7116102</v>
          </cell>
          <cell r="J943">
            <v>6523094</v>
          </cell>
        </row>
        <row r="944">
          <cell r="C944" t="str">
            <v>ICLD-SOBRETASA A LA GASOLINA</v>
          </cell>
          <cell r="G944">
            <v>7116102</v>
          </cell>
          <cell r="J944">
            <v>6523094</v>
          </cell>
        </row>
        <row r="945">
          <cell r="C945" t="str">
            <v>Servicios para la comunidad, sociales y personales</v>
          </cell>
          <cell r="G945">
            <v>50000000</v>
          </cell>
          <cell r="J945">
            <v>50000000</v>
          </cell>
        </row>
        <row r="946">
          <cell r="C946" t="str">
            <v>Ejecución de los esquemas de Pagos por Servicios Ambientales PSA en Áreas de Importancia Estrategica (AIE) de Interes Hídrico</v>
          </cell>
          <cell r="G946">
            <v>50000000</v>
          </cell>
          <cell r="J946">
            <v>50000000</v>
          </cell>
        </row>
        <row r="947">
          <cell r="C947" t="str">
            <v>ICLD-SOBRETASA A LA GASOLINA</v>
          </cell>
          <cell r="G947">
            <v>50000000</v>
          </cell>
          <cell r="J947">
            <v>50000000</v>
          </cell>
        </row>
        <row r="948">
          <cell r="C948" t="str">
            <v xml:space="preserve">Sembrar 200.000 árboles nativos y ornamentales en áreas de conservación ambiental y espacios públicos del área urbana </v>
          </cell>
          <cell r="G948">
            <v>397173164.75</v>
          </cell>
          <cell r="J948">
            <v>4955855.7</v>
          </cell>
        </row>
        <row r="949">
          <cell r="C949" t="str">
            <v>Adquisición de bienes y servicios</v>
          </cell>
          <cell r="G949">
            <v>397173164.75</v>
          </cell>
          <cell r="J949">
            <v>4955855.7</v>
          </cell>
        </row>
        <row r="950">
          <cell r="C950" t="str">
            <v>Adquisiciones diferentes de activos</v>
          </cell>
          <cell r="G950">
            <v>397173164.75</v>
          </cell>
          <cell r="J950">
            <v>4955855.7</v>
          </cell>
        </row>
        <row r="951">
          <cell r="C951" t="str">
            <v>Materiales y suministros</v>
          </cell>
          <cell r="G951">
            <v>392173164.75</v>
          </cell>
          <cell r="J951">
            <v>0</v>
          </cell>
        </row>
        <row r="952">
          <cell r="C952" t="str">
            <v>Agricultura, silvicultura y productos de la pesca</v>
          </cell>
          <cell r="G952">
            <v>392173164.75</v>
          </cell>
          <cell r="J952">
            <v>0</v>
          </cell>
        </row>
        <row r="953">
          <cell r="C953" t="str">
            <v xml:space="preserve">Realizar la Adquisición de insumos y/o servicios para fortalecer los viveros municipales del municipio de Zipaquirá y actividades de restauración de predios a través de siembra de árboles en los diferentes predios del municipio </v>
          </cell>
          <cell r="G953">
            <v>392173164.75</v>
          </cell>
          <cell r="J953">
            <v>0</v>
          </cell>
        </row>
        <row r="954">
          <cell r="C954" t="str">
            <v>ICLD-SOBRETASA A LA GASOLINA</v>
          </cell>
          <cell r="G954">
            <v>392173164.75</v>
          </cell>
          <cell r="J954">
            <v>0</v>
          </cell>
        </row>
        <row r="955">
          <cell r="C955" t="str">
            <v>Adquisiciones de servicios</v>
          </cell>
          <cell r="G955">
            <v>5000000</v>
          </cell>
          <cell r="J955">
            <v>4955855.7</v>
          </cell>
        </row>
        <row r="956">
          <cell r="C956" t="str">
            <v xml:space="preserve">Servicios prestados a las empresas y servicios de producción </v>
          </cell>
          <cell r="G956">
            <v>5000000</v>
          </cell>
          <cell r="J956">
            <v>4955855.7</v>
          </cell>
        </row>
        <row r="957">
          <cell r="C957" t="str">
            <v xml:space="preserve">Adquirir servicios profesionales y de apoyo para la propagación, cuidado y producción de material vegetal confines de restauración y protección de predios de interes hidrico </v>
          </cell>
          <cell r="G957">
            <v>5000000</v>
          </cell>
          <cell r="J957">
            <v>4955855.7</v>
          </cell>
        </row>
        <row r="958">
          <cell r="C958" t="str">
            <v>ICLD-SOBRETASA A LA GASOLINA</v>
          </cell>
          <cell r="G958">
            <v>5000000</v>
          </cell>
          <cell r="J958">
            <v>4955855.7</v>
          </cell>
        </row>
        <row r="959">
          <cell r="C959" t="str">
            <v>CUIDANDO NUESTRA TIERRA, PRESERVANDO NUESTRA HERENCIA</v>
          </cell>
          <cell r="G959">
            <v>401701151</v>
          </cell>
          <cell r="J959">
            <v>17052206.170000002</v>
          </cell>
        </row>
        <row r="960">
          <cell r="C960" t="str">
            <v xml:space="preserve">Aumentar en 53 hectáreas los predios de interés hídrico </v>
          </cell>
          <cell r="G960">
            <v>381218224</v>
          </cell>
          <cell r="J960">
            <v>0</v>
          </cell>
        </row>
        <row r="961">
          <cell r="C961" t="str">
            <v>Adquisición de bienes y servicios</v>
          </cell>
          <cell r="G961">
            <v>381218224</v>
          </cell>
          <cell r="J961">
            <v>0</v>
          </cell>
        </row>
        <row r="962">
          <cell r="C962" t="str">
            <v>Adquisiciones diferentes de activos</v>
          </cell>
          <cell r="G962">
            <v>381218224</v>
          </cell>
          <cell r="J962">
            <v>0</v>
          </cell>
        </row>
        <row r="963">
          <cell r="C963" t="str">
            <v>Adquisiciones de servicios</v>
          </cell>
          <cell r="G963">
            <v>381218224</v>
          </cell>
          <cell r="J963">
            <v>0</v>
          </cell>
        </row>
        <row r="964">
          <cell r="C964" t="str">
            <v xml:space="preserve">Servicios prestados a las empresas y servicios de producción </v>
          </cell>
          <cell r="G964">
            <v>381218224</v>
          </cell>
          <cell r="J964">
            <v>0</v>
          </cell>
        </row>
        <row r="965">
          <cell r="C965" t="str">
            <v xml:space="preserve">Realizar la seleccíon, evaluación y adquisición de predios de interes hidrico en Áreas de Importancia Estrategica (AIE) para la implementación de acciones conservación, recuperación y rehabilitación </v>
          </cell>
          <cell r="G965">
            <v>381218224</v>
          </cell>
          <cell r="J965">
            <v>0</v>
          </cell>
        </row>
        <row r="966">
          <cell r="C966" t="str">
            <v>RB RECURSOS PROPIOS ICLD</v>
          </cell>
          <cell r="G966">
            <v>381218224</v>
          </cell>
          <cell r="J966">
            <v>0</v>
          </cell>
        </row>
        <row r="967">
          <cell r="C967" t="str">
            <v>Aumentar a 20 los predios con proyectos de mantenimiento y conservación en áreas de interés hídrico y ambiental</v>
          </cell>
          <cell r="G967">
            <v>17052207</v>
          </cell>
          <cell r="J967">
            <v>17052206.170000002</v>
          </cell>
        </row>
        <row r="968">
          <cell r="C968" t="str">
            <v>Adquisición de bienes y servicios</v>
          </cell>
          <cell r="G968">
            <v>17052207</v>
          </cell>
          <cell r="J968">
            <v>17052206.170000002</v>
          </cell>
        </row>
        <row r="969">
          <cell r="C969" t="str">
            <v>Adquisiciones diferentes de activos</v>
          </cell>
          <cell r="G969">
            <v>17052207</v>
          </cell>
          <cell r="J969">
            <v>17052206.170000002</v>
          </cell>
        </row>
        <row r="970">
          <cell r="C970" t="str">
            <v>Adquisiciones de servicios</v>
          </cell>
          <cell r="G970">
            <v>17052207</v>
          </cell>
          <cell r="J970">
            <v>17052206.170000002</v>
          </cell>
        </row>
        <row r="971">
          <cell r="C971" t="str">
            <v xml:space="preserve">Servicios prestados a las empresas y servicios de producción </v>
          </cell>
          <cell r="G971">
            <v>17052207</v>
          </cell>
          <cell r="J971">
            <v>17052206.170000002</v>
          </cell>
        </row>
        <row r="972">
          <cell r="C972" t="str">
            <v xml:space="preserve">Adquirir servicios profesionales y de apoyo para el cuidado, delimitación, mantenimiento y protección de los predios de interes hídrico adquiridos por el municipio de Zipaquirá por medio de cercados, obras de mejora y jornadas de conservación forestal </v>
          </cell>
          <cell r="G972">
            <v>17052207</v>
          </cell>
          <cell r="J972">
            <v>17052206.170000002</v>
          </cell>
        </row>
        <row r="973">
          <cell r="C973" t="str">
            <v>ICLD-SOBRETASA A LA GASOLINA</v>
          </cell>
          <cell r="G973">
            <v>17052207</v>
          </cell>
          <cell r="J973">
            <v>17052206.170000002</v>
          </cell>
        </row>
        <row r="974">
          <cell r="C974" t="str">
            <v>Realizar 4 documentos técnicos en el marco del ordenamiento ambiental territorial.</v>
          </cell>
          <cell r="G974">
            <v>3430720</v>
          </cell>
          <cell r="J974">
            <v>0</v>
          </cell>
        </row>
        <row r="975">
          <cell r="C975" t="str">
            <v>Adquisición de bienes y servicios</v>
          </cell>
          <cell r="G975">
            <v>3430720</v>
          </cell>
          <cell r="J975">
            <v>0</v>
          </cell>
        </row>
        <row r="976">
          <cell r="C976" t="str">
            <v>Adquisiciones diferentes de activos</v>
          </cell>
          <cell r="G976">
            <v>3430720</v>
          </cell>
          <cell r="J976">
            <v>0</v>
          </cell>
        </row>
        <row r="977">
          <cell r="C977" t="str">
            <v>Adquisiciones de servicios</v>
          </cell>
          <cell r="G977">
            <v>3430720</v>
          </cell>
          <cell r="J977">
            <v>0</v>
          </cell>
        </row>
        <row r="978">
          <cell r="C978" t="str">
            <v xml:space="preserve">Servicios prestados a las empresas y servicios de producción </v>
          </cell>
          <cell r="G978">
            <v>3430720</v>
          </cell>
          <cell r="J978">
            <v>0</v>
          </cell>
        </row>
        <row r="979">
          <cell r="C979" t="str">
            <v xml:space="preserve">Adquirir servicios profesionales y de apoyo para la formulación, implementación y seguimiento de los documentos técnicos realizados en el marco del ordenamiento territorial  </v>
          </cell>
          <cell r="G979">
            <v>1000000</v>
          </cell>
          <cell r="J979">
            <v>0</v>
          </cell>
        </row>
        <row r="980">
          <cell r="C980" t="str">
            <v>LEY 99/93 DESTINACIÓN ESPECIFICA 90%</v>
          </cell>
          <cell r="G980">
            <v>1000000</v>
          </cell>
          <cell r="J980">
            <v>0</v>
          </cell>
        </row>
        <row r="981">
          <cell r="C981" t="str">
            <v xml:space="preserve">Adquirir servicios profesionales y de apoyo en materia juridica en las competencias de ley medio ambiental y ordenamiento territorial </v>
          </cell>
          <cell r="G981">
            <v>2430720</v>
          </cell>
          <cell r="J981">
            <v>0</v>
          </cell>
        </row>
        <row r="982">
          <cell r="C982" t="str">
            <v>LEY 99/93 LIBRE DESTINACIÓN 10%</v>
          </cell>
          <cell r="G982">
            <v>2430720</v>
          </cell>
          <cell r="J982">
            <v>0</v>
          </cell>
        </row>
        <row r="983">
          <cell r="C983" t="str">
            <v>CUIDANDO NUESTRA TIERRA, PRESERVANDO NUESTRA HERENCIA</v>
          </cell>
          <cell r="G983">
            <v>158000000</v>
          </cell>
          <cell r="J983">
            <v>6629653.3200000003</v>
          </cell>
        </row>
        <row r="984">
          <cell r="C984" t="str">
            <v>Implementar 10 proyectos de mitigación y adaptación al cambio climático.</v>
          </cell>
          <cell r="G984">
            <v>158000000</v>
          </cell>
          <cell r="J984">
            <v>6629653.3200000003</v>
          </cell>
        </row>
        <row r="985">
          <cell r="C985" t="str">
            <v>Adquisición de bienes y servicios</v>
          </cell>
          <cell r="G985">
            <v>158000000</v>
          </cell>
          <cell r="J985">
            <v>6629653.3200000003</v>
          </cell>
        </row>
        <row r="986">
          <cell r="C986" t="str">
            <v>Adquisiciones diferentes de activos</v>
          </cell>
          <cell r="G986">
            <v>158000000</v>
          </cell>
          <cell r="J986">
            <v>6629653.3200000003</v>
          </cell>
        </row>
        <row r="987">
          <cell r="C987" t="str">
            <v>Adquisiciones de servicios</v>
          </cell>
          <cell r="G987">
            <v>158000000</v>
          </cell>
          <cell r="J987">
            <v>6629653.3200000003</v>
          </cell>
        </row>
        <row r="988">
          <cell r="C988" t="str">
            <v xml:space="preserve">Servicios prestados a las empresas y servicios de producción </v>
          </cell>
          <cell r="G988">
            <v>158000000</v>
          </cell>
          <cell r="J988">
            <v>6629653.3200000003</v>
          </cell>
        </row>
        <row r="989">
          <cell r="C989" t="str">
            <v>Adquirir servicios profesionales y de apoyo el seguimiento, evaluación y ejecución del Plan Integral de Gestión al cambio climático, implementando acciones y/o campañas de divulgación de la información en gestión del cambio climático para un desarrollo ba</v>
          </cell>
          <cell r="G989">
            <v>158000000</v>
          </cell>
          <cell r="J989">
            <v>6629653.3200000003</v>
          </cell>
        </row>
        <row r="990">
          <cell r="C990" t="str">
            <v>ICLD-SOBRETASA A LA GASOLINA</v>
          </cell>
          <cell r="G990">
            <v>60000000</v>
          </cell>
          <cell r="J990">
            <v>0</v>
          </cell>
        </row>
        <row r="991">
          <cell r="C991" t="str">
            <v>LEY 99/93 DESTINACIÓN ESPECIFICA 90%</v>
          </cell>
          <cell r="G991">
            <v>8000000</v>
          </cell>
          <cell r="J991">
            <v>6629653.3200000003</v>
          </cell>
        </row>
        <row r="992">
          <cell r="C992" t="str">
            <v>RB LEY 99/93</v>
          </cell>
          <cell r="G992">
            <v>90000000</v>
          </cell>
          <cell r="J992">
            <v>0</v>
          </cell>
        </row>
        <row r="993">
          <cell r="C993" t="str">
            <v>CUIDANDO NUESTRA TIERRA, PRESERVANDO NUESTRA HERENCIA</v>
          </cell>
          <cell r="G993">
            <v>16200000</v>
          </cell>
          <cell r="J993">
            <v>7116102</v>
          </cell>
        </row>
        <row r="994">
          <cell r="C994" t="str">
            <v>Implementar 81 proyectos ambientales educativos</v>
          </cell>
          <cell r="G994">
            <v>7200000</v>
          </cell>
          <cell r="J994">
            <v>7116102</v>
          </cell>
        </row>
        <row r="995">
          <cell r="C995" t="str">
            <v>Adquisición de bienes y servicios</v>
          </cell>
          <cell r="G995">
            <v>7200000</v>
          </cell>
          <cell r="J995">
            <v>7116102</v>
          </cell>
        </row>
        <row r="996">
          <cell r="C996" t="str">
            <v>Adquisiciones diferentes de activos</v>
          </cell>
          <cell r="G996">
            <v>7200000</v>
          </cell>
          <cell r="J996">
            <v>7116102</v>
          </cell>
        </row>
        <row r="997">
          <cell r="C997" t="str">
            <v>Adquisiciones de servicios</v>
          </cell>
          <cell r="G997">
            <v>7200000</v>
          </cell>
          <cell r="J997">
            <v>7116102</v>
          </cell>
        </row>
        <row r="998">
          <cell r="C998" t="str">
            <v xml:space="preserve">Servicios prestados a las empresas y servicios de producción </v>
          </cell>
          <cell r="G998">
            <v>7200000</v>
          </cell>
          <cell r="J998">
            <v>7116102</v>
          </cell>
        </row>
        <row r="999">
          <cell r="C999" t="str">
            <v xml:space="preserve">Adquirir servicios profesionales y de apoyo para realizar el seguimiento, evaluación y ejecución a los  proyectos ambientales educativos (PRAES Y PRAUS) y las alianzas estrategias con entidades de carácter ambiental del orden público y/o privado </v>
          </cell>
          <cell r="G999">
            <v>7200000</v>
          </cell>
          <cell r="J999">
            <v>7116102</v>
          </cell>
        </row>
        <row r="1000">
          <cell r="C1000" t="str">
            <v>LEY 99/93 DESTINACIÓN ESPECIFICA 90%</v>
          </cell>
          <cell r="G1000">
            <v>7200000</v>
          </cell>
          <cell r="J1000">
            <v>7116102</v>
          </cell>
        </row>
        <row r="1001">
          <cell r="C1001" t="str">
            <v>Acompañar la formulación y ejecución de 4 Proyectos Comunitarios de Educación Ambiental (PROCEDA)</v>
          </cell>
          <cell r="G1001">
            <v>9000000</v>
          </cell>
          <cell r="J1001">
            <v>0</v>
          </cell>
        </row>
        <row r="1002">
          <cell r="C1002" t="str">
            <v>Adquisición de bienes y servicios</v>
          </cell>
          <cell r="G1002">
            <v>9000000</v>
          </cell>
          <cell r="J1002">
            <v>0</v>
          </cell>
        </row>
        <row r="1003">
          <cell r="C1003" t="str">
            <v>Adquisiciones diferentes de activos</v>
          </cell>
          <cell r="G1003">
            <v>9000000</v>
          </cell>
          <cell r="J1003">
            <v>0</v>
          </cell>
        </row>
        <row r="1004">
          <cell r="C1004" t="str">
            <v>Adquisiciones de servicios</v>
          </cell>
          <cell r="G1004">
            <v>9000000</v>
          </cell>
          <cell r="J1004">
            <v>0</v>
          </cell>
        </row>
        <row r="1005">
          <cell r="C1005" t="str">
            <v xml:space="preserve">Servicios prestados a las empresas y servicios de producción </v>
          </cell>
          <cell r="G1005">
            <v>9000000</v>
          </cell>
          <cell r="J1005">
            <v>0</v>
          </cell>
        </row>
        <row r="1006">
          <cell r="C1006" t="str">
            <v>Realizar el apoyo emprendimientos en el marco de la información y el conocimiento ambiental, para el fortalecimiento de la cultura ciudadana mediante la adquisición de insumos</v>
          </cell>
          <cell r="G1006">
            <v>4000000</v>
          </cell>
          <cell r="J1006">
            <v>0</v>
          </cell>
        </row>
        <row r="1007">
          <cell r="C1007" t="str">
            <v>LEY 99/93 DESTINACIÓN ESPECIFICA 90%</v>
          </cell>
          <cell r="G1007">
            <v>4000000</v>
          </cell>
          <cell r="J1007">
            <v>0</v>
          </cell>
        </row>
        <row r="1008">
          <cell r="C1008" t="str">
            <v xml:space="preserve">Realizar el apoyo emprendimientos en el marco de la información y el conocimiento ambiental, para el fortalecimiento de la cultura ciudadana mediante la adquisición de insumos </v>
          </cell>
          <cell r="G1008">
            <v>5000000</v>
          </cell>
          <cell r="J1008">
            <v>0</v>
          </cell>
        </row>
        <row r="1009">
          <cell r="C1009" t="str">
            <v>LEY 99/93 DESTINACIÓN ESPECIFICA 90%</v>
          </cell>
          <cell r="G1009">
            <v>5000000</v>
          </cell>
          <cell r="J1009">
            <v>0</v>
          </cell>
        </row>
        <row r="1010">
          <cell r="C1010" t="str">
            <v>DEJANDO HUELLA EN EL BIENESTAR ANIMAL</v>
          </cell>
          <cell r="G1010">
            <v>12443342</v>
          </cell>
          <cell r="J1010">
            <v>12443341.33</v>
          </cell>
        </row>
        <row r="1011">
          <cell r="C1011" t="str">
            <v xml:space="preserve">Realizar 200 actividades de cultura ciudadana en tenencia responsable de animales de compañía </v>
          </cell>
          <cell r="G1011">
            <v>12443342</v>
          </cell>
          <cell r="J1011">
            <v>12443341.33</v>
          </cell>
        </row>
        <row r="1012">
          <cell r="C1012" t="str">
            <v>Adquisición de bienes y servicios</v>
          </cell>
          <cell r="G1012">
            <v>12443342</v>
          </cell>
          <cell r="J1012">
            <v>12443341.33</v>
          </cell>
        </row>
        <row r="1013">
          <cell r="C1013" t="str">
            <v>Adquisiciones diferentes de activos</v>
          </cell>
          <cell r="G1013">
            <v>12443342</v>
          </cell>
          <cell r="J1013">
            <v>12443341.33</v>
          </cell>
        </row>
        <row r="1014">
          <cell r="C1014" t="str">
            <v>Adquisiciones de servicios</v>
          </cell>
          <cell r="G1014">
            <v>12443342</v>
          </cell>
          <cell r="J1014">
            <v>12443341.33</v>
          </cell>
        </row>
        <row r="1015">
          <cell r="C1015" t="str">
            <v xml:space="preserve">Servicios prestados a las empresas y servicios de producción </v>
          </cell>
          <cell r="G1015">
            <v>12443342</v>
          </cell>
          <cell r="J1015">
            <v>12443341.33</v>
          </cell>
        </row>
        <row r="1016">
          <cell r="C1016" t="str">
            <v xml:space="preserve">Adquirir servicios profesionales y de apoyo para realizar estrategias de cultura ciudadana en el fortalecimiento del bienestar animal mediante estrategias de pedagogía ciudadana contra el maltrato animal y la tenencia responsable de mascotas </v>
          </cell>
          <cell r="G1016">
            <v>12443342</v>
          </cell>
          <cell r="J1016">
            <v>12443341.33</v>
          </cell>
        </row>
        <row r="1017">
          <cell r="C1017" t="str">
            <v>ICLD- IMPUESTOS</v>
          </cell>
          <cell r="G1017">
            <v>12443342</v>
          </cell>
          <cell r="J1017">
            <v>12443341.33</v>
          </cell>
        </row>
        <row r="1018">
          <cell r="C1018" t="str">
            <v>COMERCIO, INDUSTRIA Y TURISMO</v>
          </cell>
          <cell r="G1018">
            <v>73412039</v>
          </cell>
          <cell r="J1018">
            <v>70402699</v>
          </cell>
        </row>
        <row r="1019">
          <cell r="C1019" t="str">
            <v>MUJERES PODEROSAS</v>
          </cell>
          <cell r="G1019">
            <v>73412039</v>
          </cell>
          <cell r="J1019">
            <v>70402699</v>
          </cell>
        </row>
        <row r="1020">
          <cell r="C1020" t="str">
            <v xml:space="preserve">Beneficiar a 8000 mujeres que participan en la oferta que brinda la Casa Social de la Mujer entorno al fortalecimiento de habilidades productivas, emprendimientos y orientación laboral, así como prevención, atención de violencias contra la mujer y promoción de los derechos humanos. </v>
          </cell>
          <cell r="G1020">
            <v>73412039</v>
          </cell>
          <cell r="J1020">
            <v>70402699</v>
          </cell>
        </row>
        <row r="1021">
          <cell r="C1021" t="str">
            <v>Adquisición de bienes y servicios</v>
          </cell>
          <cell r="G1021">
            <v>73412039</v>
          </cell>
          <cell r="J1021">
            <v>70402699</v>
          </cell>
        </row>
        <row r="1022">
          <cell r="C1022" t="str">
            <v>Adquisiciones diferentes de activos</v>
          </cell>
          <cell r="G1022">
            <v>73412039</v>
          </cell>
          <cell r="J1022">
            <v>70402699</v>
          </cell>
        </row>
        <row r="1023">
          <cell r="C1023" t="str">
            <v>Adquisiciones de servicios</v>
          </cell>
          <cell r="G1023">
            <v>73412039</v>
          </cell>
          <cell r="J1023">
            <v>70402699</v>
          </cell>
        </row>
        <row r="1024">
          <cell r="C1024" t="str">
            <v>Comercio y distribución; alojamiento; servicios de suministro de comidas y bebidas; servicios de transporte; y servicios de distribución de electricidad, gas y agua</v>
          </cell>
          <cell r="G1024">
            <v>7200000</v>
          </cell>
          <cell r="J1024">
            <v>7200000</v>
          </cell>
        </row>
        <row r="1025">
          <cell r="C1025" t="str">
            <v>Adquirir servicios de refrigerios para la Carrera de la Mujer /ICLD-RECURSOS PROPIOS</v>
          </cell>
          <cell r="G1025">
            <v>7200000</v>
          </cell>
          <cell r="J1025">
            <v>7200000</v>
          </cell>
        </row>
        <row r="1026">
          <cell r="C1026" t="str">
            <v>ICLD- IMPUESTOS</v>
          </cell>
          <cell r="G1026">
            <v>7200000</v>
          </cell>
          <cell r="J1026">
            <v>7200000</v>
          </cell>
        </row>
        <row r="1027">
          <cell r="C1027" t="str">
            <v xml:space="preserve">Servicios prestados a las empresas y servicios de producción </v>
          </cell>
          <cell r="G1027">
            <v>3000000</v>
          </cell>
          <cell r="J1027">
            <v>0</v>
          </cell>
        </row>
        <row r="1028">
          <cell r="C1028" t="str">
            <v xml:space="preserve">Adquirir servicios publicitarios para la Carrera de la Mujer </v>
          </cell>
          <cell r="G1028">
            <v>3000000</v>
          </cell>
          <cell r="J1028">
            <v>0</v>
          </cell>
        </row>
        <row r="1029">
          <cell r="C1029" t="str">
            <v>ICLD- IMPUESTOS</v>
          </cell>
          <cell r="G1029">
            <v>3000000</v>
          </cell>
          <cell r="J1029">
            <v>0</v>
          </cell>
        </row>
        <row r="1030">
          <cell r="C1030" t="str">
            <v>Servicios para la comunidad, sociales y personales</v>
          </cell>
          <cell r="G1030">
            <v>63212039</v>
          </cell>
          <cell r="J1030">
            <v>63202699</v>
          </cell>
        </row>
        <row r="1031">
          <cell r="C1031" t="str">
            <v xml:space="preserve">Adquirir servicios profesionales para el fortalecimiento de habilidades productivas, emprendimiento y orientación laboral </v>
          </cell>
          <cell r="G1031">
            <v>2222222</v>
          </cell>
          <cell r="J1031">
            <v>2212882</v>
          </cell>
        </row>
        <row r="1032">
          <cell r="C1032" t="str">
            <v>ICLD- IMPUESTOS</v>
          </cell>
          <cell r="G1032">
            <v>2222222</v>
          </cell>
          <cell r="J1032">
            <v>2212882</v>
          </cell>
        </row>
        <row r="1033">
          <cell r="C1033" t="str">
            <v xml:space="preserve">Adquirir servicios profesionales de animación y entrenamiento Carrera de la Mujer </v>
          </cell>
          <cell r="G1033">
            <v>10500000</v>
          </cell>
          <cell r="J1033">
            <v>10500000</v>
          </cell>
        </row>
        <row r="1034">
          <cell r="C1034" t="str">
            <v>ICLD- IMPUESTOS</v>
          </cell>
          <cell r="G1034">
            <v>10500000</v>
          </cell>
          <cell r="J1034">
            <v>10500000</v>
          </cell>
        </row>
        <row r="1035">
          <cell r="C1035" t="str">
            <v xml:space="preserve">Adquirir servicios logísitcos para la Carrera de la Mujer </v>
          </cell>
          <cell r="G1035">
            <v>34489817</v>
          </cell>
          <cell r="J1035">
            <v>34489817</v>
          </cell>
        </row>
        <row r="1036">
          <cell r="C1036" t="str">
            <v>ICLD- IMPUESTOS</v>
          </cell>
          <cell r="G1036">
            <v>34489817</v>
          </cell>
          <cell r="J1036">
            <v>34489817</v>
          </cell>
        </row>
        <row r="1037">
          <cell r="C1037" t="str">
            <v>Garantizar el funcionamieto de la casa de la mujer</v>
          </cell>
          <cell r="G1037">
            <v>16000000</v>
          </cell>
          <cell r="J1037">
            <v>16000000</v>
          </cell>
        </row>
        <row r="1038">
          <cell r="C1038" t="str">
            <v>ICLD- IMPUESTOS</v>
          </cell>
          <cell r="G1038">
            <v>15000000</v>
          </cell>
          <cell r="J1038">
            <v>15000000</v>
          </cell>
        </row>
        <row r="1039">
          <cell r="C1039" t="str">
            <v>SGP OTROS SECTORES</v>
          </cell>
          <cell r="G1039">
            <v>1000000</v>
          </cell>
          <cell r="J1039">
            <v>1000000</v>
          </cell>
        </row>
        <row r="1040">
          <cell r="C1040" t="str">
            <v>INCLUSIÓN SOCIAL Y RECONCILIACIÓN</v>
          </cell>
          <cell r="G1040">
            <v>3267009668.3699999</v>
          </cell>
          <cell r="J1040">
            <v>1993439992.1500001</v>
          </cell>
        </row>
        <row r="1041">
          <cell r="C1041" t="str">
            <v>PROTEGIENDO GENERACIONES</v>
          </cell>
          <cell r="G1041">
            <v>1417071079.3699999</v>
          </cell>
          <cell r="J1041">
            <v>760228491.14999998</v>
          </cell>
        </row>
        <row r="1042">
          <cell r="C1042" t="str">
            <v>Construcción y dotación de un jardín social para la primera infancia para prestación de servicios a la comunidad</v>
          </cell>
          <cell r="G1042">
            <v>600000000</v>
          </cell>
          <cell r="J1042">
            <v>0</v>
          </cell>
        </row>
        <row r="1043">
          <cell r="C1043" t="str">
            <v>Adquisición de bienes y servicios</v>
          </cell>
          <cell r="G1043">
            <v>600000000</v>
          </cell>
          <cell r="J1043">
            <v>0</v>
          </cell>
        </row>
        <row r="1044">
          <cell r="C1044" t="str">
            <v>Adquisiciones diferentes de activos</v>
          </cell>
          <cell r="G1044">
            <v>600000000</v>
          </cell>
          <cell r="J1044">
            <v>0</v>
          </cell>
        </row>
        <row r="1045">
          <cell r="C1045" t="str">
            <v>Adquisiciones de servicios</v>
          </cell>
          <cell r="G1045">
            <v>600000000</v>
          </cell>
          <cell r="J1045">
            <v>0</v>
          </cell>
        </row>
        <row r="1046">
          <cell r="C1046" t="str">
            <v>Servicios prestados a las empresas y servicios de producción</v>
          </cell>
          <cell r="G1046">
            <v>600000000</v>
          </cell>
          <cell r="J1046">
            <v>0</v>
          </cell>
        </row>
        <row r="1047">
          <cell r="C1047" t="str">
            <v>Estudios Y Diseños Jardín Villa Luz</v>
          </cell>
          <cell r="G1047">
            <v>600000000</v>
          </cell>
          <cell r="J1047">
            <v>0</v>
          </cell>
        </row>
        <row r="1048">
          <cell r="C1048" t="str">
            <v>RECURSOS DEL CREDITO-ACUERDO 08 DE 2020</v>
          </cell>
          <cell r="G1048">
            <v>600000000</v>
          </cell>
          <cell r="J1048">
            <v>0</v>
          </cell>
        </row>
        <row r="1049">
          <cell r="C1049" t="str">
            <v xml:space="preserve">Mantener 7 espacios pedagógicos para niños, niñas y adolescentes en funcionamiento </v>
          </cell>
          <cell r="G1049">
            <v>51875540</v>
          </cell>
          <cell r="J1049">
            <v>49499619.149999999</v>
          </cell>
        </row>
        <row r="1050">
          <cell r="C1050" t="str">
            <v>Adquisición de bienes y servicios</v>
          </cell>
          <cell r="G1050">
            <v>51875540</v>
          </cell>
          <cell r="J1050">
            <v>49499619.149999999</v>
          </cell>
        </row>
        <row r="1051">
          <cell r="C1051" t="str">
            <v>Adquisiciones diferentes de activos</v>
          </cell>
          <cell r="G1051">
            <v>51875540</v>
          </cell>
          <cell r="J1051">
            <v>49499619.149999999</v>
          </cell>
        </row>
        <row r="1052">
          <cell r="C1052" t="str">
            <v>Adquisiciones de servicios</v>
          </cell>
          <cell r="G1052">
            <v>51875540</v>
          </cell>
          <cell r="J1052">
            <v>49499619.149999999</v>
          </cell>
        </row>
        <row r="1053">
          <cell r="C1053" t="str">
            <v>Servicios para la comunidad, sociales y personales</v>
          </cell>
          <cell r="G1053">
            <v>51875540</v>
          </cell>
          <cell r="J1053">
            <v>49499619.149999999</v>
          </cell>
        </row>
        <row r="1054">
          <cell r="C1054" t="str">
            <v>Adquirir servicios profesionales para funcionamiento de ludoteca</v>
          </cell>
          <cell r="G1054">
            <v>11875540</v>
          </cell>
          <cell r="J1054">
            <v>9499619.1500000004</v>
          </cell>
        </row>
        <row r="1055">
          <cell r="C1055" t="str">
            <v>RB RECURSOS PROPIOS ICLD</v>
          </cell>
          <cell r="G1055">
            <v>11875540</v>
          </cell>
          <cell r="J1055">
            <v>9499619.1500000004</v>
          </cell>
        </row>
        <row r="1056">
          <cell r="C1056" t="str">
            <v>Adquirir servicios para el funcionamiento, dotación y mantenimiento de las ludotecas</v>
          </cell>
          <cell r="G1056">
            <v>40000000</v>
          </cell>
          <cell r="J1056">
            <v>40000000</v>
          </cell>
        </row>
        <row r="1057">
          <cell r="C1057" t="str">
            <v>RB RECURSOS PROPIOS ICLD</v>
          </cell>
          <cell r="G1057">
            <v>40000000</v>
          </cell>
          <cell r="J1057">
            <v>40000000</v>
          </cell>
        </row>
        <row r="1058">
          <cell r="C1058" t="str">
            <v>Diagnóstico, formulación e inicio de la implementación de la  Política Pública de primera infancia, Infancia y Adolescencia</v>
          </cell>
          <cell r="G1058">
            <v>60000000</v>
          </cell>
          <cell r="J1058">
            <v>7333333</v>
          </cell>
        </row>
        <row r="1059">
          <cell r="C1059" t="str">
            <v>Adquisición de bienes y servicios</v>
          </cell>
          <cell r="G1059">
            <v>60000000</v>
          </cell>
          <cell r="J1059">
            <v>7333333</v>
          </cell>
        </row>
        <row r="1060">
          <cell r="C1060" t="str">
            <v>Adquisiciones diferentes de activos</v>
          </cell>
          <cell r="G1060">
            <v>60000000</v>
          </cell>
          <cell r="J1060">
            <v>7333333</v>
          </cell>
        </row>
        <row r="1061">
          <cell r="C1061" t="str">
            <v>Adquisiciones de servicios</v>
          </cell>
          <cell r="G1061">
            <v>60000000</v>
          </cell>
          <cell r="J1061">
            <v>7333333</v>
          </cell>
        </row>
        <row r="1062">
          <cell r="C1062" t="str">
            <v xml:space="preserve">Servicios prestados a las empresas y servicios de producción </v>
          </cell>
          <cell r="G1062">
            <v>60000000</v>
          </cell>
          <cell r="J1062">
            <v>7333333</v>
          </cell>
        </row>
        <row r="1063">
          <cell r="C1063" t="str">
            <v xml:space="preserve">Adquirir servicios de consultoría para reformulación de la política pública  </v>
          </cell>
          <cell r="G1063">
            <v>60000000</v>
          </cell>
          <cell r="J1063">
            <v>7333333</v>
          </cell>
        </row>
        <row r="1064">
          <cell r="C1064" t="str">
            <v>RB RECURSOS PROPIOS ICLD</v>
          </cell>
          <cell r="G1064">
            <v>60000000</v>
          </cell>
          <cell r="J1064">
            <v>7333333</v>
          </cell>
        </row>
        <row r="1065">
          <cell r="C1065" t="str">
            <v>Mantener la operatividad de las 8 sedes de atención a la primera infancia</v>
          </cell>
          <cell r="G1065">
            <v>705195539.37</v>
          </cell>
          <cell r="J1065">
            <v>703395539</v>
          </cell>
        </row>
        <row r="1066">
          <cell r="C1066" t="str">
            <v>Adquisición de bienes y servicios</v>
          </cell>
          <cell r="G1066">
            <v>705195539.37</v>
          </cell>
          <cell r="J1066">
            <v>703395539</v>
          </cell>
        </row>
        <row r="1067">
          <cell r="C1067" t="str">
            <v>Adquisiciones diferentes de activos</v>
          </cell>
          <cell r="G1067">
            <v>705195539.37</v>
          </cell>
          <cell r="J1067">
            <v>703395539</v>
          </cell>
        </row>
        <row r="1068">
          <cell r="C1068" t="str">
            <v>Adquisiciones de servicios</v>
          </cell>
          <cell r="G1068">
            <v>705195539.37</v>
          </cell>
          <cell r="J1068">
            <v>703395539</v>
          </cell>
        </row>
        <row r="1069">
          <cell r="C1069" t="str">
            <v>Construcción y servicios de la construcción</v>
          </cell>
          <cell r="G1069">
            <v>540085884</v>
          </cell>
          <cell r="J1069">
            <v>540085884</v>
          </cell>
        </row>
        <row r="1070">
          <cell r="C1070" t="str">
            <v>Garantizar la operatividad de los Centros de atencion integral para la primera infancia</v>
          </cell>
          <cell r="G1070">
            <v>540085884</v>
          </cell>
          <cell r="J1070">
            <v>540085884</v>
          </cell>
        </row>
        <row r="1071">
          <cell r="C1071" t="str">
            <v>ICLD- IMPUESTOS</v>
          </cell>
          <cell r="G1071">
            <v>540085884</v>
          </cell>
          <cell r="J1071">
            <v>540085884</v>
          </cell>
        </row>
        <row r="1072">
          <cell r="C1072" t="str">
            <v xml:space="preserve">Servicios prestados a las empresas y servicios de producción </v>
          </cell>
          <cell r="G1072">
            <v>165109655.37</v>
          </cell>
          <cell r="J1072">
            <v>163309655</v>
          </cell>
        </row>
        <row r="1073">
          <cell r="C1073" t="str">
            <v xml:space="preserve">Adquirir servicios de mantenimiento para garantizar la operatividad de los centros de atención a la primera infancia  </v>
          </cell>
          <cell r="G1073">
            <v>165109655.37</v>
          </cell>
          <cell r="J1073">
            <v>163309655</v>
          </cell>
        </row>
        <row r="1074">
          <cell r="C1074" t="str">
            <v>ICLD- IMPUESTOS</v>
          </cell>
          <cell r="G1074">
            <v>165109655.37</v>
          </cell>
          <cell r="J1074">
            <v>163309655</v>
          </cell>
        </row>
        <row r="1075">
          <cell r="C1075" t="str">
            <v>ZIPA, CIUDAD PARA TODOS</v>
          </cell>
          <cell r="G1075">
            <v>225000000</v>
          </cell>
          <cell r="J1075">
            <v>5000000</v>
          </cell>
        </row>
        <row r="1076">
          <cell r="C1076" t="str">
            <v>Implementar 3 estrategias dirigidas a cuidadores de PcD</v>
          </cell>
          <cell r="G1076">
            <v>225000000</v>
          </cell>
          <cell r="J1076">
            <v>5000000</v>
          </cell>
        </row>
        <row r="1077">
          <cell r="C1077" t="str">
            <v>Adquisición de bienes y servicios</v>
          </cell>
          <cell r="G1077">
            <v>225000000</v>
          </cell>
          <cell r="J1077">
            <v>5000000</v>
          </cell>
        </row>
        <row r="1078">
          <cell r="C1078" t="str">
            <v>Adquisiciones diferentes de activos</v>
          </cell>
          <cell r="G1078">
            <v>225000000</v>
          </cell>
          <cell r="J1078">
            <v>5000000</v>
          </cell>
        </row>
        <row r="1079">
          <cell r="C1079" t="str">
            <v>Adquisiciones de servicios</v>
          </cell>
          <cell r="G1079">
            <v>225000000</v>
          </cell>
          <cell r="J1079">
            <v>5000000</v>
          </cell>
        </row>
        <row r="1080">
          <cell r="C1080" t="str">
            <v>Comercio y distribución; alojamiento; servicios de suministro de comidas y bebidas; servicios de transporte; y servicios de distribución de electricidad, gas y agua</v>
          </cell>
          <cell r="G1080">
            <v>220000000</v>
          </cell>
          <cell r="J1080">
            <v>0</v>
          </cell>
        </row>
        <row r="1081">
          <cell r="C1081" t="str">
            <v xml:space="preserve">Adquirir servicios para el suministro de paquetes alimentarios para el programa de apoyo nutricional dirigido a cuidadores </v>
          </cell>
          <cell r="G1081">
            <v>220000000</v>
          </cell>
          <cell r="J1081">
            <v>0</v>
          </cell>
        </row>
        <row r="1082">
          <cell r="C1082" t="str">
            <v>ICLD- IMPUESTOS</v>
          </cell>
          <cell r="G1082">
            <v>220000000</v>
          </cell>
          <cell r="J1082">
            <v>0</v>
          </cell>
        </row>
        <row r="1083">
          <cell r="C1083" t="str">
            <v>Servicios para la comunidad, sociales y personales</v>
          </cell>
          <cell r="G1083">
            <v>5000000</v>
          </cell>
          <cell r="J1083">
            <v>5000000</v>
          </cell>
        </row>
        <row r="1084">
          <cell r="C1084" t="str">
            <v xml:space="preserve">Adquirir servicios logísticos para Homenaje al cuidador </v>
          </cell>
          <cell r="G1084">
            <v>5000000</v>
          </cell>
          <cell r="J1084">
            <v>5000000</v>
          </cell>
        </row>
        <row r="1085">
          <cell r="C1085" t="str">
            <v>ICLD- IMPUESTOS</v>
          </cell>
          <cell r="G1085">
            <v>5000000</v>
          </cell>
          <cell r="J1085">
            <v>5000000</v>
          </cell>
        </row>
        <row r="1086">
          <cell r="C1086" t="str">
            <v>ZIPA, CIUDAD PARA TODOS</v>
          </cell>
          <cell r="G1086">
            <v>126371379</v>
          </cell>
          <cell r="J1086">
            <v>116345022</v>
          </cell>
        </row>
        <row r="1087">
          <cell r="C1087" t="str">
            <v>Atender a 900 personas con discapacidad en el centro Integral de Servicios CIS y su descentralización</v>
          </cell>
          <cell r="G1087">
            <v>38784854</v>
          </cell>
          <cell r="J1087">
            <v>38758497</v>
          </cell>
        </row>
        <row r="1088">
          <cell r="C1088" t="str">
            <v>Adquisición de bienes y servicios</v>
          </cell>
          <cell r="G1088">
            <v>38784854</v>
          </cell>
          <cell r="J1088">
            <v>38758497</v>
          </cell>
        </row>
        <row r="1089">
          <cell r="C1089" t="str">
            <v>Adquisiciones diferentes de activos</v>
          </cell>
          <cell r="G1089">
            <v>38784854</v>
          </cell>
          <cell r="J1089">
            <v>38758497</v>
          </cell>
        </row>
        <row r="1090">
          <cell r="C1090" t="str">
            <v>Adquisiciones de servicios</v>
          </cell>
          <cell r="G1090">
            <v>38784854</v>
          </cell>
          <cell r="J1090">
            <v>38758497</v>
          </cell>
        </row>
        <row r="1091">
          <cell r="C1091" t="str">
            <v>Comercio y distribución; alojamiento; servicios de suministro de comidas y bebidas; servicios de transporte; y servicios de distribución de electricidad, gas y agua</v>
          </cell>
          <cell r="G1091">
            <v>5000000</v>
          </cell>
          <cell r="J1091">
            <v>4973643</v>
          </cell>
        </row>
        <row r="1092">
          <cell r="C1092" t="str">
            <v xml:space="preserve">Adquirir servicios de refrigerios para el Día Blanco de la Discapacidad </v>
          </cell>
          <cell r="G1092">
            <v>5000000</v>
          </cell>
          <cell r="J1092">
            <v>4973643</v>
          </cell>
        </row>
        <row r="1093">
          <cell r="C1093" t="str">
            <v>ICLD- IMPUESTOS</v>
          </cell>
          <cell r="G1093">
            <v>5000000</v>
          </cell>
          <cell r="J1093">
            <v>4973643</v>
          </cell>
        </row>
        <row r="1094">
          <cell r="C1094" t="str">
            <v>Servcios para la comunidad sociales y personales</v>
          </cell>
          <cell r="G1094">
            <v>33784854</v>
          </cell>
          <cell r="J1094">
            <v>33784854</v>
          </cell>
        </row>
        <row r="1095">
          <cell r="C1095" t="str">
            <v>Adquirir servicios profesionales de música y entretenimiento Día Blanco de la Discapacidad</v>
          </cell>
          <cell r="G1095">
            <v>5000000</v>
          </cell>
          <cell r="J1095">
            <v>5000000</v>
          </cell>
        </row>
        <row r="1096">
          <cell r="C1096" t="str">
            <v>ICLD- IMPUESTOS</v>
          </cell>
          <cell r="G1096">
            <v>5000000</v>
          </cell>
          <cell r="J1096">
            <v>5000000</v>
          </cell>
        </row>
        <row r="1097">
          <cell r="C1097" t="str">
            <v xml:space="preserve">Adquirir servicios logísitcos para el Día Blanco de la Discapacidad </v>
          </cell>
          <cell r="G1097">
            <v>28784854</v>
          </cell>
          <cell r="J1097">
            <v>28784854</v>
          </cell>
        </row>
        <row r="1098">
          <cell r="C1098" t="str">
            <v>ICLD- IMPUESTOS</v>
          </cell>
          <cell r="G1098">
            <v>28784854</v>
          </cell>
          <cell r="J1098">
            <v>28784854</v>
          </cell>
        </row>
        <row r="1099">
          <cell r="C1099" t="str">
            <v>Mantener la atención a 158 PcD en procesos terapéuticos habilidades para la vida y aprendizaje</v>
          </cell>
          <cell r="G1099">
            <v>77598589</v>
          </cell>
          <cell r="J1099">
            <v>77499767</v>
          </cell>
        </row>
        <row r="1100">
          <cell r="C1100" t="str">
            <v>Adquisición de bienes y servicios</v>
          </cell>
          <cell r="G1100">
            <v>77598589</v>
          </cell>
          <cell r="J1100">
            <v>77499767</v>
          </cell>
        </row>
        <row r="1101">
          <cell r="C1101" t="str">
            <v>Adquisiciones diferentes de activos</v>
          </cell>
          <cell r="G1101">
            <v>77598589</v>
          </cell>
          <cell r="J1101">
            <v>77499767</v>
          </cell>
        </row>
        <row r="1102">
          <cell r="C1102" t="str">
            <v>Materiales y suministros</v>
          </cell>
          <cell r="G1102">
            <v>4919849</v>
          </cell>
          <cell r="J1102">
            <v>4919849</v>
          </cell>
        </row>
        <row r="1103">
          <cell r="C1103" t="str">
            <v>Productos metálicos, maquinaria y equipo</v>
          </cell>
          <cell r="G1103">
            <v>4919849</v>
          </cell>
          <cell r="J1103">
            <v>4919849</v>
          </cell>
        </row>
        <row r="1104">
          <cell r="C1104" t="str">
            <v xml:space="preserve">Adquirir servicios para la dotación en procesos terapéuticos </v>
          </cell>
          <cell r="G1104">
            <v>4919849</v>
          </cell>
          <cell r="J1104">
            <v>4919849</v>
          </cell>
        </row>
        <row r="1105">
          <cell r="C1105" t="str">
            <v>ICLD- IMPUESTOS</v>
          </cell>
          <cell r="G1105">
            <v>4919849</v>
          </cell>
          <cell r="J1105">
            <v>4919849</v>
          </cell>
        </row>
        <row r="1106">
          <cell r="C1106" t="str">
            <v>Adquisiciones diferentes de activos</v>
          </cell>
          <cell r="G1106">
            <v>72678740</v>
          </cell>
          <cell r="J1106">
            <v>72579918</v>
          </cell>
        </row>
        <row r="1107">
          <cell r="C1107" t="str">
            <v>Adquisiciones de servicios</v>
          </cell>
          <cell r="G1107">
            <v>72678740</v>
          </cell>
          <cell r="J1107">
            <v>72579918</v>
          </cell>
        </row>
        <row r="1108">
          <cell r="C1108" t="str">
            <v xml:space="preserve">Adquirir servicios para el fortalecimiento y desarrollo de estrategias en el programa de discapacidad </v>
          </cell>
          <cell r="G1108">
            <v>72678740</v>
          </cell>
          <cell r="J1108">
            <v>72579918</v>
          </cell>
        </row>
        <row r="1109">
          <cell r="C1109" t="str">
            <v>ICLD- IMPUESTOS</v>
          </cell>
          <cell r="G1109">
            <v>72678740</v>
          </cell>
          <cell r="J1109">
            <v>72579918</v>
          </cell>
        </row>
        <row r="1110">
          <cell r="C1110" t="str">
            <v>Aumentar a 400 la cantidad de personas con discapacidad beneficiadas con ayudas técnicas</v>
          </cell>
          <cell r="G1110">
            <v>9987936</v>
          </cell>
          <cell r="J1110">
            <v>86758</v>
          </cell>
        </row>
        <row r="1111">
          <cell r="C1111" t="str">
            <v>Adquisición de bienes y servicios</v>
          </cell>
          <cell r="G1111">
            <v>9987936</v>
          </cell>
          <cell r="J1111">
            <v>86758</v>
          </cell>
        </row>
        <row r="1112">
          <cell r="C1112" t="str">
            <v>Adquisiciones diferentes de activos</v>
          </cell>
          <cell r="G1112">
            <v>9987936</v>
          </cell>
          <cell r="J1112">
            <v>86758</v>
          </cell>
        </row>
        <row r="1113">
          <cell r="C1113" t="str">
            <v>Materiales y suministros</v>
          </cell>
          <cell r="G1113">
            <v>9987936</v>
          </cell>
          <cell r="J1113">
            <v>86758</v>
          </cell>
        </row>
        <row r="1114">
          <cell r="C1114" t="str">
            <v>Productos metálicos, maquinaria y equipo</v>
          </cell>
          <cell r="G1114">
            <v>9987936</v>
          </cell>
          <cell r="J1114">
            <v>86758</v>
          </cell>
        </row>
        <row r="1115">
          <cell r="C1115" t="str">
            <v>Productos metálicos, maquinaria y equipo</v>
          </cell>
          <cell r="G1115">
            <v>9987936</v>
          </cell>
          <cell r="J1115">
            <v>86758</v>
          </cell>
        </row>
        <row r="1116">
          <cell r="C1116" t="str">
            <v>ICLD- IMPUESTOS</v>
          </cell>
          <cell r="G1116">
            <v>9987936</v>
          </cell>
          <cell r="J1116">
            <v>86758</v>
          </cell>
        </row>
        <row r="1117">
          <cell r="C1117" t="str">
            <v>ZIPADORADA: AÑOS DE ALEGRÍA</v>
          </cell>
          <cell r="G1117">
            <v>1030334700</v>
          </cell>
          <cell r="J1117">
            <v>801577999</v>
          </cell>
        </row>
        <row r="1118">
          <cell r="C1118" t="str">
            <v>Mantener a 1200 adultos mayores beneficiados con entregas de apoyo nutricional</v>
          </cell>
          <cell r="G1118">
            <v>872063100</v>
          </cell>
          <cell r="J1118">
            <v>664743448</v>
          </cell>
        </row>
        <row r="1119">
          <cell r="C1119" t="str">
            <v>Adquisición de bienes y servicios</v>
          </cell>
          <cell r="G1119">
            <v>872063100</v>
          </cell>
          <cell r="J1119">
            <v>664743448</v>
          </cell>
        </row>
        <row r="1120">
          <cell r="C1120" t="str">
            <v>Adquisiciones diferentes de activos</v>
          </cell>
          <cell r="G1120">
            <v>872063100</v>
          </cell>
          <cell r="J1120">
            <v>664743448</v>
          </cell>
        </row>
        <row r="1121">
          <cell r="C1121" t="str">
            <v>Adquisiciones de servicios</v>
          </cell>
          <cell r="G1121">
            <v>872063100</v>
          </cell>
          <cell r="J1121">
            <v>664743448</v>
          </cell>
        </row>
        <row r="1122">
          <cell r="C1122" t="str">
            <v>Comercio y distribución; alojamiento; servicios de suministro de comidas y bebidas; servicios de transporte; y servicios de distribución de electricidad, gas y agua</v>
          </cell>
          <cell r="G1122">
            <v>843226007</v>
          </cell>
          <cell r="J1122">
            <v>664743448</v>
          </cell>
        </row>
        <row r="1123">
          <cell r="C1123" t="str">
            <v>Adquirir servicios para el suministro de apoyo nutricional para las personas mayores</v>
          </cell>
          <cell r="G1123">
            <v>843226007</v>
          </cell>
          <cell r="J1123">
            <v>664743448</v>
          </cell>
        </row>
        <row r="1124">
          <cell r="C1124" t="str">
            <v>ESTAMPILLA PARA EL BIENESTAR DEL ADULTO MAYOR</v>
          </cell>
          <cell r="G1124">
            <v>151078815</v>
          </cell>
          <cell r="J1124">
            <v>0</v>
          </cell>
        </row>
        <row r="1125">
          <cell r="C1125" t="str">
            <v>RB ESTAMPILLA PARA EL BIENESTAR DEL ADULTO MAYOR</v>
          </cell>
          <cell r="G1125">
            <v>692147192</v>
          </cell>
          <cell r="J1125">
            <v>664743448</v>
          </cell>
        </row>
        <row r="1126">
          <cell r="C1126" t="str">
            <v>Servicios para la comunidad, sociales y personales</v>
          </cell>
          <cell r="G1126">
            <v>28837093</v>
          </cell>
          <cell r="J1126">
            <v>0</v>
          </cell>
        </row>
        <row r="1127">
          <cell r="C1127" t="str">
            <v>Brindar atención y protección a los adultos mayores institucionalizados</v>
          </cell>
          <cell r="G1127">
            <v>28837093</v>
          </cell>
          <cell r="J1127">
            <v>0</v>
          </cell>
        </row>
        <row r="1128">
          <cell r="C1128" t="str">
            <v>RESOLUCION 037 2024 MOD RES 028 2024 ESTAMPILLA ADULTO MAYOR DEPARTAMENTO</v>
          </cell>
          <cell r="G1128">
            <v>28837093</v>
          </cell>
          <cell r="J1128">
            <v>0</v>
          </cell>
        </row>
        <row r="1129">
          <cell r="C1129" t="str">
            <v xml:space="preserve">Beneficiar a 1700 adultos mayores con apoyo en atención integral </v>
          </cell>
          <cell r="G1129">
            <v>158271600</v>
          </cell>
          <cell r="J1129">
            <v>136834551</v>
          </cell>
        </row>
        <row r="1130">
          <cell r="C1130" t="str">
            <v>Adquisición de bienes y servicios</v>
          </cell>
          <cell r="G1130">
            <v>158271600</v>
          </cell>
          <cell r="J1130">
            <v>136834551</v>
          </cell>
        </row>
        <row r="1131">
          <cell r="C1131" t="str">
            <v>Adquisiciones diferentes de activos</v>
          </cell>
          <cell r="G1131">
            <v>158271600</v>
          </cell>
          <cell r="J1131">
            <v>136834551</v>
          </cell>
        </row>
        <row r="1132">
          <cell r="C1132" t="str">
            <v>Adquisiciones de servicios</v>
          </cell>
          <cell r="G1132">
            <v>158271600</v>
          </cell>
          <cell r="J1132">
            <v>136834551</v>
          </cell>
        </row>
        <row r="1133">
          <cell r="C1133" t="str">
            <v xml:space="preserve">Servicios prestados a las empresas y servicios de producción </v>
          </cell>
          <cell r="G1133">
            <v>158271600</v>
          </cell>
          <cell r="J1133">
            <v>136834551</v>
          </cell>
        </row>
        <row r="1134">
          <cell r="C1134" t="str">
            <v xml:space="preserve">Adquirir servicios logísitcos para el carnaval del Adulto Mayor </v>
          </cell>
          <cell r="G1134">
            <v>10000000</v>
          </cell>
          <cell r="J1134">
            <v>0</v>
          </cell>
        </row>
        <row r="1135">
          <cell r="C1135" t="str">
            <v>RB ESTAMPILLA PARA EL BIENESTAR DEL ADULTO MAYOR</v>
          </cell>
          <cell r="G1135">
            <v>10000000</v>
          </cell>
          <cell r="J1135">
            <v>0</v>
          </cell>
        </row>
        <row r="1136">
          <cell r="C1136" t="str">
            <v>Garantizar la atencion integral a los adultos mayores</v>
          </cell>
          <cell r="G1136">
            <v>148271600</v>
          </cell>
          <cell r="J1136">
            <v>136834551</v>
          </cell>
        </row>
        <row r="1137">
          <cell r="C1137" t="str">
            <v>RB ESTAMPILLA PARA EL BIENESTAR DEL ADULTO MAYOR</v>
          </cell>
          <cell r="G1137">
            <v>148271600</v>
          </cell>
          <cell r="J1137">
            <v>136834551</v>
          </cell>
        </row>
        <row r="1138">
          <cell r="C1138" t="str">
            <v>ZIPADORADA: AÑOS DE ALEGRÍA</v>
          </cell>
          <cell r="G1138">
            <v>311915524</v>
          </cell>
          <cell r="J1138">
            <v>190633704</v>
          </cell>
        </row>
        <row r="1139">
          <cell r="C1139" t="str">
            <v>Aumentar a 65 adultos mayores institucionalizados</v>
          </cell>
          <cell r="G1139">
            <v>46195560</v>
          </cell>
          <cell r="J1139">
            <v>0</v>
          </cell>
        </row>
        <row r="1140">
          <cell r="C1140" t="str">
            <v>Adquisición de bienes y servicios</v>
          </cell>
          <cell r="G1140">
            <v>46195560</v>
          </cell>
          <cell r="J1140">
            <v>0</v>
          </cell>
        </row>
        <row r="1141">
          <cell r="C1141" t="str">
            <v>Adquisiciones diferentes de activos</v>
          </cell>
          <cell r="G1141">
            <v>46195560</v>
          </cell>
          <cell r="J1141">
            <v>0</v>
          </cell>
        </row>
        <row r="1142">
          <cell r="C1142" t="str">
            <v>Adquisiciones de servicios</v>
          </cell>
          <cell r="G1142">
            <v>46195560</v>
          </cell>
          <cell r="J1142">
            <v>0</v>
          </cell>
        </row>
        <row r="1143">
          <cell r="C1143" t="str">
            <v>Servicios para la comunidad, sociales y personales</v>
          </cell>
          <cell r="G1143">
            <v>46195560</v>
          </cell>
          <cell r="J1143">
            <v>0</v>
          </cell>
        </row>
        <row r="1144">
          <cell r="C1144" t="str">
            <v>Brindar atención y protección a los adultos mayores institucionalizados</v>
          </cell>
          <cell r="G1144">
            <v>46195560</v>
          </cell>
          <cell r="J1144">
            <v>0</v>
          </cell>
        </row>
        <row r="1145">
          <cell r="C1145" t="str">
            <v>RESOLUCION 028 DE 2024 ESTAMPILLA ADULTO MAYOR DEPTO</v>
          </cell>
          <cell r="G1145">
            <v>46195560</v>
          </cell>
          <cell r="J1145">
            <v>0</v>
          </cell>
        </row>
        <row r="1146">
          <cell r="C1146" t="str">
            <v xml:space="preserve">Puesta en funcionamiento el Centro día Santa Ana. </v>
          </cell>
          <cell r="G1146">
            <v>265719964</v>
          </cell>
          <cell r="J1146">
            <v>190633704</v>
          </cell>
        </row>
        <row r="1147">
          <cell r="C1147" t="str">
            <v>Adquisición de bienes y servicios</v>
          </cell>
          <cell r="G1147">
            <v>265719964</v>
          </cell>
          <cell r="J1147">
            <v>190633704</v>
          </cell>
        </row>
        <row r="1148">
          <cell r="C1148" t="str">
            <v>Adquisiciones diferentes de activos</v>
          </cell>
          <cell r="G1148">
            <v>265719964</v>
          </cell>
          <cell r="J1148">
            <v>190633704</v>
          </cell>
        </row>
        <row r="1149">
          <cell r="C1149" t="str">
            <v>Adquisiciones de servicios</v>
          </cell>
          <cell r="G1149">
            <v>265719964</v>
          </cell>
          <cell r="J1149">
            <v>190633704</v>
          </cell>
        </row>
        <row r="1150">
          <cell r="C1150" t="str">
            <v>Servicios para la comunidad, sociales y personales</v>
          </cell>
          <cell r="G1150">
            <v>265719964</v>
          </cell>
          <cell r="J1150">
            <v>190633704</v>
          </cell>
        </row>
        <row r="1151">
          <cell r="C1151" t="str">
            <v xml:space="preserve">Adquirir servicios para la operatividad y mantenimiento del Centro Día </v>
          </cell>
          <cell r="G1151">
            <v>265719964</v>
          </cell>
          <cell r="J1151">
            <v>190633704</v>
          </cell>
        </row>
        <row r="1152">
          <cell r="C1152" t="str">
            <v>ESTAMPILLA PARA EL BIENESTAR DEL ADULTO MAYOR</v>
          </cell>
          <cell r="G1152">
            <v>150380963</v>
          </cell>
          <cell r="J1152">
            <v>147922248</v>
          </cell>
        </row>
        <row r="1153">
          <cell r="C1153" t="str">
            <v>RESOLUCION 028 DE 2024 ESTAMPILLA ADULTO MAYOR DEPTO</v>
          </cell>
          <cell r="G1153">
            <v>71167844</v>
          </cell>
          <cell r="J1153">
            <v>42711456</v>
          </cell>
        </row>
        <row r="1154">
          <cell r="C1154" t="str">
            <v>RESOLUCION 037 2024 MOD RES 028 2024 ESTAMPILLA ADULTO MAYOR DEPARTAMENTO</v>
          </cell>
          <cell r="G1154">
            <v>44171157</v>
          </cell>
          <cell r="J1154">
            <v>0</v>
          </cell>
        </row>
        <row r="1155">
          <cell r="C1155" t="str">
            <v>ZIPAJOVEN, LABRANDO FUTURO</v>
          </cell>
          <cell r="G1155">
            <v>25849806</v>
          </cell>
          <cell r="J1155">
            <v>25849806</v>
          </cell>
        </row>
        <row r="1156">
          <cell r="C1156" t="str">
            <v>Crear 5 semilleros de participación e incidencia juvenil</v>
          </cell>
          <cell r="G1156">
            <v>25849806</v>
          </cell>
          <cell r="J1156">
            <v>25849806</v>
          </cell>
        </row>
        <row r="1157">
          <cell r="C1157" t="str">
            <v>Adquisición de bienes y servicios</v>
          </cell>
          <cell r="G1157">
            <v>25849806</v>
          </cell>
          <cell r="J1157">
            <v>25849806</v>
          </cell>
        </row>
        <row r="1158">
          <cell r="C1158" t="str">
            <v>Adquisiciones diferentes de activos</v>
          </cell>
          <cell r="G1158">
            <v>25849806</v>
          </cell>
          <cell r="J1158">
            <v>25849806</v>
          </cell>
        </row>
        <row r="1159">
          <cell r="C1159" t="str">
            <v>Adquisiciones de servicios</v>
          </cell>
          <cell r="G1159">
            <v>25849806</v>
          </cell>
          <cell r="J1159">
            <v>25849806</v>
          </cell>
        </row>
        <row r="1160">
          <cell r="C1160" t="str">
            <v>Servicios para la comunidad, sociales y personales</v>
          </cell>
          <cell r="G1160">
            <v>25849806</v>
          </cell>
          <cell r="J1160">
            <v>25849806</v>
          </cell>
        </row>
        <row r="1161">
          <cell r="C1161" t="str">
            <v xml:space="preserve">Realizar la clausura de los semilleros de participación </v>
          </cell>
          <cell r="G1161">
            <v>25849806</v>
          </cell>
          <cell r="J1161">
            <v>25849806</v>
          </cell>
        </row>
        <row r="1162">
          <cell r="C1162" t="str">
            <v>ICLD- IMPUESTOS</v>
          </cell>
          <cell r="G1162">
            <v>25849806</v>
          </cell>
          <cell r="J1162">
            <v>25849806</v>
          </cell>
        </row>
        <row r="1163">
          <cell r="C1163" t="str">
            <v>ZIPAJOVEN, LABRANDO FUTURO</v>
          </cell>
          <cell r="G1163">
            <v>15284180</v>
          </cell>
          <cell r="J1163">
            <v>15284180</v>
          </cell>
        </row>
        <row r="1164">
          <cell r="C1164" t="str">
            <v>Aumentar a 50 los proyectos juveniles de emprendimiento formulados, viabilizados e implementados en el municipio</v>
          </cell>
          <cell r="G1164">
            <v>15284180</v>
          </cell>
          <cell r="J1164">
            <v>15284180</v>
          </cell>
        </row>
        <row r="1165">
          <cell r="C1165" t="str">
            <v>Adquisición de bienes y servicios</v>
          </cell>
          <cell r="G1165">
            <v>15284180</v>
          </cell>
          <cell r="J1165">
            <v>15284180</v>
          </cell>
        </row>
        <row r="1166">
          <cell r="C1166" t="str">
            <v>Adquisiciones diferentes de activos</v>
          </cell>
          <cell r="G1166">
            <v>15284180</v>
          </cell>
          <cell r="J1166">
            <v>15284180</v>
          </cell>
        </row>
        <row r="1167">
          <cell r="C1167" t="str">
            <v>Adquisiciones de servicios</v>
          </cell>
          <cell r="G1167">
            <v>15284180</v>
          </cell>
          <cell r="J1167">
            <v>15284180</v>
          </cell>
        </row>
        <row r="1168">
          <cell r="C1168" t="str">
            <v>Servicios para la comunidad, sociales y personales</v>
          </cell>
          <cell r="G1168">
            <v>15284180</v>
          </cell>
          <cell r="J1168">
            <v>15284180</v>
          </cell>
        </row>
        <row r="1169">
          <cell r="C1169" t="str">
            <v xml:space="preserve">Realizar evento para fortalecimiento de unidades productivas juveniles </v>
          </cell>
          <cell r="G1169">
            <v>15284180</v>
          </cell>
          <cell r="J1169">
            <v>15284180</v>
          </cell>
        </row>
        <row r="1170">
          <cell r="C1170" t="str">
            <v>ICLD- IMPUESTOS</v>
          </cell>
          <cell r="G1170">
            <v>15284180</v>
          </cell>
          <cell r="J1170">
            <v>15284180</v>
          </cell>
        </row>
        <row r="1171">
          <cell r="C1171" t="str">
            <v>VOCES DE INCLUSIÓN EN ZIPAQUIRÁ</v>
          </cell>
          <cell r="G1171">
            <v>70000000</v>
          </cell>
          <cell r="J1171">
            <v>48438000</v>
          </cell>
        </row>
        <row r="1172">
          <cell r="C1172" t="str">
            <v>Realizar apoyo técnico, financiero y logístico a 108 jornadas de participación y representación de las VCA establecidas en la Ley 1448</v>
          </cell>
          <cell r="G1172">
            <v>7000000</v>
          </cell>
          <cell r="J1172">
            <v>0</v>
          </cell>
        </row>
        <row r="1173">
          <cell r="C1173" t="str">
            <v>Adquisición de bienes y servicios</v>
          </cell>
          <cell r="G1173">
            <v>7000000</v>
          </cell>
          <cell r="J1173">
            <v>0</v>
          </cell>
        </row>
        <row r="1174">
          <cell r="C1174" t="str">
            <v>Adquisiciones diferentes de activos</v>
          </cell>
          <cell r="G1174">
            <v>7000000</v>
          </cell>
          <cell r="J1174">
            <v>0</v>
          </cell>
        </row>
        <row r="1175">
          <cell r="C1175" t="str">
            <v>Adquisiciones de servicios</v>
          </cell>
          <cell r="G1175">
            <v>7000000</v>
          </cell>
          <cell r="J1175">
            <v>0</v>
          </cell>
        </row>
        <row r="1176">
          <cell r="C1176" t="str">
            <v>Servicios para la comunidad, sociales y personales</v>
          </cell>
          <cell r="G1176">
            <v>7000000</v>
          </cell>
          <cell r="J1176">
            <v>0</v>
          </cell>
        </row>
        <row r="1177">
          <cell r="C1177" t="str">
            <v xml:space="preserve">Ofrecer garantías para la población víctima en los diferentes espacios de participación </v>
          </cell>
          <cell r="G1177">
            <v>7000000</v>
          </cell>
          <cell r="J1177">
            <v>0</v>
          </cell>
        </row>
        <row r="1178">
          <cell r="C1178" t="str">
            <v>SGP OTROS SECTORES</v>
          </cell>
          <cell r="G1178">
            <v>7000000</v>
          </cell>
          <cell r="J1178">
            <v>0</v>
          </cell>
        </row>
        <row r="1179">
          <cell r="C1179" t="str">
            <v>Mantener en funcionamiento la ruta de ayuda humanitaria inmediata a todas las familias Víctimas de Conflicto Armado solicitantes.</v>
          </cell>
          <cell r="G1179">
            <v>13000000</v>
          </cell>
          <cell r="J1179">
            <v>12688000</v>
          </cell>
        </row>
        <row r="1180">
          <cell r="C1180" t="str">
            <v>Adquisición de bienes y servicios</v>
          </cell>
          <cell r="G1180">
            <v>13000000</v>
          </cell>
          <cell r="J1180">
            <v>12688000</v>
          </cell>
        </row>
        <row r="1181">
          <cell r="C1181" t="str">
            <v>Adquisiciones diferentes de activos</v>
          </cell>
          <cell r="G1181">
            <v>13000000</v>
          </cell>
          <cell r="J1181">
            <v>12688000</v>
          </cell>
        </row>
        <row r="1182">
          <cell r="C1182" t="str">
            <v>Adquisiciones de servicios</v>
          </cell>
          <cell r="G1182">
            <v>13000000</v>
          </cell>
          <cell r="J1182">
            <v>12688000</v>
          </cell>
        </row>
        <row r="1183">
          <cell r="C1183" t="str">
            <v>Servicios para la comunidad, sociales y personales</v>
          </cell>
          <cell r="G1183">
            <v>13000000</v>
          </cell>
          <cell r="J1183">
            <v>12688000</v>
          </cell>
        </row>
        <row r="1184">
          <cell r="C1184" t="str">
            <v xml:space="preserve">Brindar apoyo a las familias víctimas identificadas con un grado de vulnerabilidad </v>
          </cell>
          <cell r="G1184">
            <v>13000000</v>
          </cell>
          <cell r="J1184">
            <v>12688000</v>
          </cell>
        </row>
        <row r="1185">
          <cell r="C1185" t="str">
            <v>ICLD- IMPUESTOS</v>
          </cell>
          <cell r="G1185">
            <v>13000000</v>
          </cell>
          <cell r="J1185">
            <v>12688000</v>
          </cell>
        </row>
        <row r="1186">
          <cell r="C1186" t="str">
            <v xml:space="preserve">Crear y poner en funcionamiento 2 Rutas de atención integral para población vulnerable </v>
          </cell>
          <cell r="G1186">
            <v>20000000</v>
          </cell>
          <cell r="J1186">
            <v>15750000</v>
          </cell>
        </row>
        <row r="1187">
          <cell r="C1187" t="str">
            <v>Adquisición de bienes y servicios</v>
          </cell>
          <cell r="G1187">
            <v>20000000</v>
          </cell>
          <cell r="J1187">
            <v>15750000</v>
          </cell>
        </row>
        <row r="1188">
          <cell r="C1188" t="str">
            <v>Adquisiciones diferentes de activos</v>
          </cell>
          <cell r="G1188">
            <v>20000000</v>
          </cell>
          <cell r="J1188">
            <v>15750000</v>
          </cell>
        </row>
        <row r="1189">
          <cell r="C1189" t="str">
            <v>Adquisiciones de servicios</v>
          </cell>
          <cell r="G1189">
            <v>20000000</v>
          </cell>
          <cell r="J1189">
            <v>15750000</v>
          </cell>
        </row>
        <row r="1190">
          <cell r="C1190" t="str">
            <v>Servicios para la comunidad, sociales y personales</v>
          </cell>
          <cell r="G1190">
            <v>20000000</v>
          </cell>
          <cell r="J1190">
            <v>15750000</v>
          </cell>
        </row>
        <row r="1191">
          <cell r="C1191" t="str">
            <v xml:space="preserve">Diseñar e implementar estrategias de atención para la población vulnerable </v>
          </cell>
          <cell r="G1191">
            <v>20000000</v>
          </cell>
          <cell r="J1191">
            <v>15750000</v>
          </cell>
        </row>
        <row r="1192">
          <cell r="C1192" t="str">
            <v>ICLD- IMPUESTOS</v>
          </cell>
          <cell r="G1192">
            <v>20000000</v>
          </cell>
          <cell r="J1192">
            <v>15750000</v>
          </cell>
        </row>
        <row r="1193">
          <cell r="C1193" t="str">
            <v>Implementar una (1) estrategia de fortalecimiento técnico y visibilización de los  jueces de paz</v>
          </cell>
          <cell r="G1193">
            <v>10000000</v>
          </cell>
          <cell r="J1193">
            <v>0</v>
          </cell>
        </row>
        <row r="1194">
          <cell r="C1194" t="str">
            <v>Adquisición de bienes y servicios</v>
          </cell>
          <cell r="G1194">
            <v>10000000</v>
          </cell>
          <cell r="J1194">
            <v>0</v>
          </cell>
        </row>
        <row r="1195">
          <cell r="C1195" t="str">
            <v>Adquisiciones diferentes de activos</v>
          </cell>
          <cell r="G1195">
            <v>10000000</v>
          </cell>
          <cell r="J1195">
            <v>0</v>
          </cell>
        </row>
        <row r="1196">
          <cell r="C1196" t="str">
            <v>Adquisiciones de servicios</v>
          </cell>
          <cell r="G1196">
            <v>10000000</v>
          </cell>
          <cell r="J1196">
            <v>0</v>
          </cell>
        </row>
        <row r="1197">
          <cell r="C1197" t="str">
            <v>Servicios para la comunidad, sociales y personales</v>
          </cell>
          <cell r="G1197">
            <v>10000000</v>
          </cell>
          <cell r="J1197">
            <v>0</v>
          </cell>
        </row>
        <row r="1198">
          <cell r="C1198" t="str">
            <v xml:space="preserve">Adquirir servicios profesionales para implementar estrategia de vizibilización de jueces de paz </v>
          </cell>
          <cell r="G1198">
            <v>10000000</v>
          </cell>
          <cell r="J1198">
            <v>0</v>
          </cell>
        </row>
        <row r="1199">
          <cell r="C1199" t="str">
            <v>ICLD- IMPUESTOS</v>
          </cell>
          <cell r="G1199">
            <v>10000000</v>
          </cell>
          <cell r="J1199">
            <v>0</v>
          </cell>
        </row>
        <row r="1200">
          <cell r="C1200" t="str">
            <v xml:space="preserve">Promover, asistir y financiar 3 estrategias en el marco de la paz, la reconciliación, la prevención de la estigmatización y la protección de los derechos humanos </v>
          </cell>
          <cell r="G1200">
            <v>20000000</v>
          </cell>
          <cell r="J1200">
            <v>20000000</v>
          </cell>
        </row>
        <row r="1201">
          <cell r="C1201" t="str">
            <v>Adquisición de bienes y servicios</v>
          </cell>
          <cell r="G1201">
            <v>20000000</v>
          </cell>
          <cell r="J1201">
            <v>20000000</v>
          </cell>
        </row>
        <row r="1202">
          <cell r="C1202" t="str">
            <v>Adquisiciones diferentes de activos</v>
          </cell>
          <cell r="G1202">
            <v>20000000</v>
          </cell>
          <cell r="J1202">
            <v>20000000</v>
          </cell>
        </row>
        <row r="1203">
          <cell r="C1203" t="str">
            <v>Adquisiciones de servicios</v>
          </cell>
          <cell r="G1203">
            <v>20000000</v>
          </cell>
          <cell r="J1203">
            <v>20000000</v>
          </cell>
        </row>
        <row r="1204">
          <cell r="C1204" t="str">
            <v>Servicios para la comunidad, sociales y personales</v>
          </cell>
          <cell r="G1204">
            <v>20000000</v>
          </cell>
          <cell r="J1204">
            <v>20000000</v>
          </cell>
        </row>
        <row r="1205">
          <cell r="C1205" t="str">
            <v xml:space="preserve">Promover, asistir y financiar 3 estrategias en el marco de la paz, la reconciliación, la prevención de la estigmatización y la protección de los derechos humanos  </v>
          </cell>
          <cell r="G1205">
            <v>20000000</v>
          </cell>
          <cell r="J1205">
            <v>20000000</v>
          </cell>
        </row>
        <row r="1206">
          <cell r="C1206" t="str">
            <v>ICLD- IMPUESTOS</v>
          </cell>
          <cell r="G1206">
            <v>20000000</v>
          </cell>
          <cell r="J1206">
            <v>20000000</v>
          </cell>
        </row>
        <row r="1207">
          <cell r="C1207" t="str">
            <v>VOCES DE INCLUSIÓN EN ZIPAQUIRÁ</v>
          </cell>
          <cell r="G1207">
            <v>45183000</v>
          </cell>
          <cell r="J1207">
            <v>30082790</v>
          </cell>
        </row>
        <row r="1208">
          <cell r="C1208" t="str">
            <v xml:space="preserve">Habilitar un (1) espacio físico para la atención  integral de habitantes de/en calle que propenda por su resignificación, dignificación y abandono de la habitabilidad de calle. </v>
          </cell>
          <cell r="G1208">
            <v>19400000</v>
          </cell>
          <cell r="J1208">
            <v>19400000</v>
          </cell>
        </row>
        <row r="1209">
          <cell r="C1209" t="str">
            <v>Adquisición de bienes y servicios</v>
          </cell>
          <cell r="G1209">
            <v>19400000</v>
          </cell>
          <cell r="J1209">
            <v>19400000</v>
          </cell>
        </row>
        <row r="1210">
          <cell r="C1210" t="str">
            <v>Adquisiciones diferentes de activos</v>
          </cell>
          <cell r="G1210">
            <v>19400000</v>
          </cell>
          <cell r="J1210">
            <v>19400000</v>
          </cell>
        </row>
        <row r="1211">
          <cell r="C1211" t="str">
            <v>Adquisiciones de servicios</v>
          </cell>
          <cell r="G1211">
            <v>19400000</v>
          </cell>
          <cell r="J1211">
            <v>19400000</v>
          </cell>
        </row>
        <row r="1212">
          <cell r="C1212" t="str">
            <v xml:space="preserve">Servicios prestados a las empresas y servicios de producción </v>
          </cell>
          <cell r="G1212">
            <v>19400000</v>
          </cell>
          <cell r="J1212">
            <v>19400000</v>
          </cell>
        </row>
        <row r="1213">
          <cell r="C1213" t="str">
            <v xml:space="preserve">Adquirir servicios de apoyo a la gestión para el fortalecimiento a la atención integral a la población habitante de calle </v>
          </cell>
          <cell r="G1213">
            <v>19400000</v>
          </cell>
          <cell r="J1213">
            <v>19400000</v>
          </cell>
        </row>
        <row r="1214">
          <cell r="C1214" t="str">
            <v>ICLD- IMPUESTOS</v>
          </cell>
          <cell r="G1214">
            <v>19400000</v>
          </cell>
          <cell r="J1214">
            <v>19400000</v>
          </cell>
        </row>
        <row r="1215">
          <cell r="C1215" t="str">
            <v>Realizar 16 jornadas de oferta institucional a habitante de/en calle.</v>
          </cell>
          <cell r="G1215">
            <v>25783000</v>
          </cell>
          <cell r="J1215">
            <v>10682790</v>
          </cell>
        </row>
        <row r="1216">
          <cell r="C1216" t="str">
            <v>Adquisición de bienes y servicios</v>
          </cell>
          <cell r="G1216">
            <v>25783000</v>
          </cell>
          <cell r="J1216">
            <v>10682790</v>
          </cell>
        </row>
        <row r="1217">
          <cell r="C1217" t="str">
            <v>Adquisiciones diferentes de activos</v>
          </cell>
          <cell r="G1217">
            <v>25783000</v>
          </cell>
          <cell r="J1217">
            <v>10682790</v>
          </cell>
        </row>
        <row r="1218">
          <cell r="C1218" t="str">
            <v>Adquisiciones de servicios</v>
          </cell>
          <cell r="G1218">
            <v>25783000</v>
          </cell>
          <cell r="J1218">
            <v>10682790</v>
          </cell>
        </row>
        <row r="1219">
          <cell r="C1219" t="str">
            <v xml:space="preserve">Servicios prestados a las empresas y servicios de producción </v>
          </cell>
          <cell r="G1219">
            <v>25783000</v>
          </cell>
          <cell r="J1219">
            <v>10682790</v>
          </cell>
        </row>
        <row r="1220">
          <cell r="C1220" t="str">
            <v xml:space="preserve">Fortalecer la oferta social para la población habitante de calle  </v>
          </cell>
          <cell r="G1220">
            <v>25783000</v>
          </cell>
          <cell r="J1220">
            <v>10682790</v>
          </cell>
        </row>
        <row r="1221">
          <cell r="C1221" t="str">
            <v>ICLD- IMPUESTOS</v>
          </cell>
          <cell r="G1221">
            <v>25783000</v>
          </cell>
          <cell r="J1221">
            <v>10682790</v>
          </cell>
        </row>
        <row r="1222">
          <cell r="C1222" t="str">
            <v>JUSTICIA Y DEL DERECHO</v>
          </cell>
          <cell r="G1222">
            <v>860949465.01999998</v>
          </cell>
          <cell r="J1222">
            <v>398080877.75</v>
          </cell>
        </row>
        <row r="1223">
          <cell r="C1223" t="str">
            <v>PLAN PREVENCIÓN, ACCIÓN Y REACCIÓN (PAR-ZIPA)</v>
          </cell>
          <cell r="G1223">
            <v>248987373.02000001</v>
          </cell>
          <cell r="J1223">
            <v>126005154.25</v>
          </cell>
        </row>
        <row r="1224">
          <cell r="C1224" t="str">
            <v>Mantener en funcionamiento el Centro de Servicios Judiciales para Adolescentes (CESPA) en en el marco del Sistema de Responsabilidad Penal Adolescentes (SRPA).</v>
          </cell>
          <cell r="G1224">
            <v>199849074</v>
          </cell>
          <cell r="J1224">
            <v>83447879.25</v>
          </cell>
        </row>
        <row r="1225">
          <cell r="C1225" t="str">
            <v>Adquisición de bienes y servicios</v>
          </cell>
          <cell r="G1225">
            <v>199849074</v>
          </cell>
          <cell r="J1225">
            <v>83447879.25</v>
          </cell>
        </row>
        <row r="1226">
          <cell r="C1226" t="str">
            <v>Adquisiciones diferentes de activos</v>
          </cell>
          <cell r="G1226">
            <v>199849074</v>
          </cell>
          <cell r="J1226">
            <v>83447879.25</v>
          </cell>
        </row>
        <row r="1227">
          <cell r="C1227" t="str">
            <v>Materiales y suministros</v>
          </cell>
          <cell r="G1227">
            <v>13800000</v>
          </cell>
          <cell r="J1227">
            <v>10350000</v>
          </cell>
        </row>
        <row r="1228">
          <cell r="C1228" t="str">
            <v>Otros bienes transportables (excepto productos metálicos, maquinaria y equipo)</v>
          </cell>
          <cell r="G1228">
            <v>13800000</v>
          </cell>
          <cell r="J1228">
            <v>10350000</v>
          </cell>
        </row>
        <row r="1229">
          <cell r="C1229" t="str">
            <v>Adquirir combustible para los vehiculos adscritos a las entidades para el funcionamiento del centro transitorio de servicios judiciales para adolescentes</v>
          </cell>
          <cell r="G1229">
            <v>13800000</v>
          </cell>
          <cell r="J1229">
            <v>10350000</v>
          </cell>
        </row>
        <row r="1230">
          <cell r="C1230" t="str">
            <v xml:space="preserve">CONV 373 2024 PARA LA OPERACION FUNCIONAMIENTO Y ADMINISTRACION DEL CESPA </v>
          </cell>
          <cell r="G1230">
            <v>13800000</v>
          </cell>
          <cell r="J1230">
            <v>10350000</v>
          </cell>
        </row>
        <row r="1231">
          <cell r="C1231" t="str">
            <v>Adquisición de servicios</v>
          </cell>
          <cell r="G1231">
            <v>186049074</v>
          </cell>
          <cell r="J1231">
            <v>73097879.25</v>
          </cell>
        </row>
        <row r="1232">
          <cell r="C1232" t="str">
            <v>Comercio y distribución; alojamiento; servicios de suministro de comidas y bebidas; servicios de transporte; y servicios de distribución de electricidad, gas y agua</v>
          </cell>
          <cell r="G1232">
            <v>115120000</v>
          </cell>
          <cell r="J1232">
            <v>23999771.25</v>
          </cell>
        </row>
        <row r="1233">
          <cell r="C1233" t="str">
            <v xml:space="preserve">Realizar el pago de servicios publicos de las instalaciones del centro transitorio de servicios judiciales para adolescentes </v>
          </cell>
          <cell r="G1233">
            <v>15120000</v>
          </cell>
          <cell r="J1233">
            <v>0</v>
          </cell>
        </row>
        <row r="1234">
          <cell r="C1234" t="str">
            <v xml:space="preserve">CONV 373 2024 PARA LA OPERACION FUNCIONAMIENTO Y ADMINISTRACION DEL CESPA </v>
          </cell>
          <cell r="G1234">
            <v>15120000</v>
          </cell>
          <cell r="J1234">
            <v>0</v>
          </cell>
        </row>
        <row r="1235">
          <cell r="C1235" t="str">
            <v>Adquirir elementos para la operación y funcionamiento del centro transitorio de servicios judiciales para adolescentes</v>
          </cell>
          <cell r="G1235">
            <v>100000000</v>
          </cell>
          <cell r="J1235">
            <v>23999771.25</v>
          </cell>
        </row>
        <row r="1236">
          <cell r="C1236" t="str">
            <v xml:space="preserve">CONV 373 2024 PARA LA OPERACION FUNCIONAMIENTO Y ADMINISTRACION DEL CESPA </v>
          </cell>
          <cell r="G1236">
            <v>100000000</v>
          </cell>
          <cell r="J1236">
            <v>23999771.25</v>
          </cell>
        </row>
        <row r="1237">
          <cell r="C1237" t="str">
            <v xml:space="preserve">Servicios prestados a las empresas y servicios de producción </v>
          </cell>
          <cell r="G1237">
            <v>70929074</v>
          </cell>
          <cell r="J1237">
            <v>49098108</v>
          </cell>
        </row>
        <row r="1238">
          <cell r="C1238" t="str">
            <v xml:space="preserve">Adquirir servicios profesionales y de apoyo para la operación y funcionamiento del centro transitorio de servicios judiciales para adolescentes </v>
          </cell>
          <cell r="G1238">
            <v>37929074</v>
          </cell>
          <cell r="J1238">
            <v>16098108</v>
          </cell>
        </row>
        <row r="1239">
          <cell r="C1239" t="str">
            <v xml:space="preserve">CONV 373 2024 PARA LA OPERACION FUNCIONAMIENTO Y ADMINISTRACION DEL CESPA </v>
          </cell>
          <cell r="G1239">
            <v>37929074</v>
          </cell>
          <cell r="J1239">
            <v>16098108</v>
          </cell>
        </row>
        <row r="1240">
          <cell r="C1240" t="str">
            <v xml:space="preserve">Realizar mantenimiento a los vehiculos adscritos a las entidades para el funcionamiento del  centro transitorio de servicios judiciales para adolescentes </v>
          </cell>
          <cell r="G1240">
            <v>33000000</v>
          </cell>
          <cell r="J1240">
            <v>33000000</v>
          </cell>
        </row>
        <row r="1241">
          <cell r="C1241" t="str">
            <v xml:space="preserve">CONV 373 2024 PARA LA OPERACION FUNCIONAMIENTO Y ADMINISTRACION DEL CESPA </v>
          </cell>
          <cell r="G1241">
            <v>33000000</v>
          </cell>
          <cell r="J1241">
            <v>33000000</v>
          </cell>
        </row>
        <row r="1242">
          <cell r="C1242" t="str">
            <v>Aumentar a 6000 el número de personas trasladadas al Centro de Traslado por Protección (CTP).</v>
          </cell>
          <cell r="G1242">
            <v>49138299.020000003</v>
          </cell>
          <cell r="J1242">
            <v>42557275</v>
          </cell>
        </row>
        <row r="1243">
          <cell r="C1243" t="str">
            <v>Adquisición de bienes y servicios</v>
          </cell>
          <cell r="G1243">
            <v>49138299.020000003</v>
          </cell>
          <cell r="J1243">
            <v>42557275</v>
          </cell>
        </row>
        <row r="1244">
          <cell r="C1244" t="str">
            <v>Adquisiciones diferentes de activos</v>
          </cell>
          <cell r="G1244">
            <v>49138299.020000003</v>
          </cell>
          <cell r="J1244">
            <v>42557275</v>
          </cell>
        </row>
        <row r="1245">
          <cell r="C1245" t="str">
            <v>Adquisición de servicios</v>
          </cell>
          <cell r="G1245">
            <v>49138299.020000003</v>
          </cell>
          <cell r="J1245">
            <v>42557275</v>
          </cell>
        </row>
        <row r="1246">
          <cell r="C1246" t="str">
            <v>Servicios financieros y servicios conexos; servicios inmobiliarios; y servicios de arrendamiento y leasing</v>
          </cell>
          <cell r="G1246">
            <v>36947568</v>
          </cell>
          <cell r="J1246">
            <v>36947568</v>
          </cell>
        </row>
        <row r="1247">
          <cell r="C1247" t="str">
            <v>Mantener el arrendamiento del centro de traslado por protección (CTP)</v>
          </cell>
          <cell r="G1247">
            <v>36947568</v>
          </cell>
          <cell r="J1247">
            <v>36947568</v>
          </cell>
        </row>
        <row r="1248">
          <cell r="C1248" t="str">
            <v>ICLD- IMPUESTOS</v>
          </cell>
          <cell r="G1248">
            <v>6947568</v>
          </cell>
          <cell r="J1248">
            <v>6947568</v>
          </cell>
        </row>
        <row r="1249">
          <cell r="C1249" t="str">
            <v>SGP OTROS SECTORES</v>
          </cell>
          <cell r="G1249">
            <v>28449654</v>
          </cell>
          <cell r="J1249">
            <v>28449654</v>
          </cell>
        </row>
        <row r="1250">
          <cell r="C1250" t="str">
            <v>RTOS FROS. SGP OTROS SECTORES</v>
          </cell>
          <cell r="G1250">
            <v>1550346</v>
          </cell>
          <cell r="J1250">
            <v>1550346</v>
          </cell>
        </row>
        <row r="1251">
          <cell r="C1251" t="str">
            <v>Servicios prestados a las empresas y servicios de producción</v>
          </cell>
          <cell r="G1251">
            <v>12190731.02</v>
          </cell>
          <cell r="J1251">
            <v>5609707</v>
          </cell>
        </row>
        <row r="1252">
          <cell r="C1252" t="str">
            <v xml:space="preserve">Adquirir servicios profesionales y de apoyo para la operación y atencion de las personas trasladadas al CTP </v>
          </cell>
          <cell r="G1252">
            <v>12190731.02</v>
          </cell>
          <cell r="J1252">
            <v>5609707</v>
          </cell>
        </row>
        <row r="1253">
          <cell r="C1253" t="str">
            <v>ICLD- IMPUESTOS</v>
          </cell>
          <cell r="G1253">
            <v>10339261</v>
          </cell>
          <cell r="J1253">
            <v>5609707</v>
          </cell>
        </row>
        <row r="1254">
          <cell r="C1254" t="str">
            <v>LEY 418/97 (FONDO SEGURIDAD CIUDADANA)</v>
          </cell>
          <cell r="G1254">
            <v>1851470.02</v>
          </cell>
          <cell r="J1254">
            <v>0</v>
          </cell>
        </row>
        <row r="1255">
          <cell r="C1255" t="str">
            <v>PLAN PREVENCIÓN, ACCIÓN Y REACCIÓN (PAR-ZIPA)</v>
          </cell>
          <cell r="G1255">
            <v>611962092</v>
          </cell>
          <cell r="J1255">
            <v>272075723.5</v>
          </cell>
        </row>
        <row r="1256">
          <cell r="C1256" t="str">
            <v xml:space="preserve">Crear e implementar 8 nuevas estrategias operativas y sociales que promuevan la convivencia ciudadana. </v>
          </cell>
          <cell r="G1256">
            <v>152054375</v>
          </cell>
          <cell r="J1256">
            <v>107645158</v>
          </cell>
        </row>
        <row r="1257">
          <cell r="C1257" t="str">
            <v>Adquisición de bienes y servicios</v>
          </cell>
          <cell r="G1257">
            <v>152054375</v>
          </cell>
          <cell r="J1257">
            <v>107645158</v>
          </cell>
        </row>
        <row r="1258">
          <cell r="C1258" t="str">
            <v>Adquisiciones diferentes de activos</v>
          </cell>
          <cell r="G1258">
            <v>152054375</v>
          </cell>
          <cell r="J1258">
            <v>107645158</v>
          </cell>
        </row>
        <row r="1259">
          <cell r="C1259" t="str">
            <v>Materiales y suministros</v>
          </cell>
          <cell r="G1259">
            <v>19068537</v>
          </cell>
          <cell r="J1259">
            <v>14068537</v>
          </cell>
        </row>
        <row r="1260">
          <cell r="C1260" t="str">
            <v>Otros bienes transportables (excepto productos metálicos, maquinaria y equipo)Son los gastos asociados a la adquisición de productos de madera; libros, diarios o publicaciones impresas</v>
          </cell>
          <cell r="G1260">
            <v>19068537</v>
          </cell>
          <cell r="J1260">
            <v>14068537</v>
          </cell>
        </row>
        <row r="1261">
          <cell r="C1261" t="str">
            <v xml:space="preserve">Adquirir elementos publicitarios para la implementacion de estrategias que promuevan la convivencia ciudadana </v>
          </cell>
          <cell r="G1261">
            <v>19068537</v>
          </cell>
          <cell r="J1261">
            <v>14068537</v>
          </cell>
        </row>
        <row r="1262">
          <cell r="C1262" t="str">
            <v>ICLD- IMPUESTOS</v>
          </cell>
          <cell r="G1262">
            <v>14068537</v>
          </cell>
          <cell r="J1262">
            <v>14068537</v>
          </cell>
        </row>
        <row r="1263">
          <cell r="C1263" t="str">
            <v>SGP OTROS SECTORES</v>
          </cell>
          <cell r="G1263">
            <v>5000000</v>
          </cell>
          <cell r="J1263">
            <v>0</v>
          </cell>
        </row>
        <row r="1264">
          <cell r="C1264" t="str">
            <v>Adquisición de servicios</v>
          </cell>
          <cell r="G1264">
            <v>132985838</v>
          </cell>
          <cell r="J1264">
            <v>93576621</v>
          </cell>
        </row>
        <row r="1265">
          <cell r="C1265" t="str">
            <v xml:space="preserve">Servicios prestados a las empresas y servicios de producción </v>
          </cell>
          <cell r="G1265">
            <v>132985838</v>
          </cell>
          <cell r="J1265">
            <v>93576621</v>
          </cell>
        </row>
        <row r="1266">
          <cell r="C1266" t="str">
            <v xml:space="preserve">Adquirir servicios profesionales y de apoyo para la creacion e implementacion de estrategias operativas y sociales que promuevan la convivencia ciudadana  </v>
          </cell>
          <cell r="G1266">
            <v>102985838</v>
          </cell>
          <cell r="J1266">
            <v>93576621</v>
          </cell>
        </row>
        <row r="1267">
          <cell r="C1267" t="str">
            <v>ICLD- IMPUESTOS</v>
          </cell>
          <cell r="G1267">
            <v>69033336</v>
          </cell>
          <cell r="J1267">
            <v>62332462</v>
          </cell>
        </row>
        <row r="1268">
          <cell r="C1268" t="str">
            <v>LEY 418/97 (FONDO SEGURIDAD CIUDADANA)</v>
          </cell>
          <cell r="G1268">
            <v>1952502</v>
          </cell>
          <cell r="J1268">
            <v>0</v>
          </cell>
        </row>
        <row r="1269">
          <cell r="C1269" t="str">
            <v>RTOS FROS. SGP OTROS SECTORES</v>
          </cell>
          <cell r="G1269">
            <v>32000000</v>
          </cell>
          <cell r="J1269">
            <v>31244159</v>
          </cell>
        </row>
        <row r="1270">
          <cell r="C1270" t="str">
            <v>Adquirir servicios de apoyo y culturales para la creacion e implementacion de la estrategia "vuelve al parque"</v>
          </cell>
          <cell r="G1270">
            <v>30000000</v>
          </cell>
          <cell r="J1270">
            <v>0</v>
          </cell>
        </row>
        <row r="1271">
          <cell r="C1271" t="str">
            <v>SGP OTROS SECTORES</v>
          </cell>
          <cell r="G1271">
            <v>30000000</v>
          </cell>
          <cell r="J1271">
            <v>0</v>
          </cell>
        </row>
        <row r="1272">
          <cell r="C1272" t="str">
            <v>Aumentar a 72 los documentos de investigación referentes a problemáticas o situaciones que afectan la convivencia y la seguridad en el municipio.</v>
          </cell>
          <cell r="G1272">
            <v>37982477</v>
          </cell>
          <cell r="J1272">
            <v>31982476</v>
          </cell>
        </row>
        <row r="1273">
          <cell r="C1273" t="str">
            <v>Adquisición de bienes y servicios</v>
          </cell>
          <cell r="G1273">
            <v>37982477</v>
          </cell>
          <cell r="J1273">
            <v>31982476</v>
          </cell>
        </row>
        <row r="1274">
          <cell r="C1274" t="str">
            <v>Adquisiciones diferentes de activos</v>
          </cell>
          <cell r="G1274">
            <v>37982477</v>
          </cell>
          <cell r="J1274">
            <v>31982476</v>
          </cell>
        </row>
        <row r="1275">
          <cell r="C1275" t="str">
            <v>Adquisiciones de servicios</v>
          </cell>
          <cell r="G1275">
            <v>37982477</v>
          </cell>
          <cell r="J1275">
            <v>31982476</v>
          </cell>
        </row>
        <row r="1276">
          <cell r="C1276" t="str">
            <v xml:space="preserve">Servicios prestados a las empresas y servicios de producción </v>
          </cell>
          <cell r="G1276">
            <v>37982477</v>
          </cell>
          <cell r="J1276">
            <v>31982476</v>
          </cell>
        </row>
        <row r="1277">
          <cell r="C1277" t="str">
            <v xml:space="preserve">Adquirir servicios profesionales y de apoyo para brindar acompañamiento y asistencia en el observatorio del delito, convivencia y derechos humanos  </v>
          </cell>
          <cell r="G1277">
            <v>37982477</v>
          </cell>
          <cell r="J1277">
            <v>31982476</v>
          </cell>
        </row>
        <row r="1278">
          <cell r="C1278" t="str">
            <v>ICLD- IMPUESTOS</v>
          </cell>
          <cell r="G1278">
            <v>18482477</v>
          </cell>
          <cell r="J1278">
            <v>18482477</v>
          </cell>
        </row>
        <row r="1279">
          <cell r="C1279" t="str">
            <v>LEY 418/97 (FONDO SEGURIDAD CIUDADANA)</v>
          </cell>
          <cell r="G1279">
            <v>13500000</v>
          </cell>
          <cell r="J1279">
            <v>13499999</v>
          </cell>
        </row>
        <row r="1280">
          <cell r="C1280" t="str">
            <v>RTOS FROS. SGP OTROS SECTORES</v>
          </cell>
          <cell r="G1280">
            <v>6000000</v>
          </cell>
          <cell r="J1280">
            <v>0</v>
          </cell>
        </row>
        <row r="1281">
          <cell r="C1281" t="str">
            <v>Suministrar 10 capacidades al Sistema Integrado de Emergencias y Seguridad (SIES) para su fortalecimiento.</v>
          </cell>
          <cell r="G1281">
            <v>421925240</v>
          </cell>
          <cell r="J1281">
            <v>132448089.5</v>
          </cell>
        </row>
        <row r="1282">
          <cell r="C1282" t="str">
            <v>Adquisición de bienes y servicios</v>
          </cell>
          <cell r="G1282">
            <v>421925240</v>
          </cell>
          <cell r="J1282">
            <v>132448089.5</v>
          </cell>
        </row>
        <row r="1283">
          <cell r="C1283" t="str">
            <v>Adquisiciones diferentes de activos</v>
          </cell>
          <cell r="G1283">
            <v>421925240</v>
          </cell>
          <cell r="J1283">
            <v>132448089.5</v>
          </cell>
        </row>
        <row r="1284">
          <cell r="C1284" t="str">
            <v>Adquisiciones de servicios</v>
          </cell>
          <cell r="G1284">
            <v>421925240</v>
          </cell>
          <cell r="J1284">
            <v>132448089.5</v>
          </cell>
        </row>
        <row r="1285">
          <cell r="C1285" t="str">
            <v xml:space="preserve">Servicios prestados a las empresas y servicios de producción </v>
          </cell>
          <cell r="G1285">
            <v>421925240</v>
          </cell>
          <cell r="J1285">
            <v>132448089.5</v>
          </cell>
        </row>
        <row r="1286">
          <cell r="C1286" t="str">
            <v xml:space="preserve">Adquirir servicios profesionales y de apoyo para  la operación del Sistema integrando de emergencias y seguridad (SIES) </v>
          </cell>
          <cell r="G1286">
            <v>154925240</v>
          </cell>
          <cell r="J1286">
            <v>77289908</v>
          </cell>
        </row>
        <row r="1287">
          <cell r="C1287" t="str">
            <v>LEY 418/97 (FONDO SEGURIDAD CIUDADANA)</v>
          </cell>
          <cell r="G1287">
            <v>142286240</v>
          </cell>
          <cell r="J1287">
            <v>70344290</v>
          </cell>
        </row>
        <row r="1288">
          <cell r="C1288" t="str">
            <v>RTOS FROS LEY 418/97 (FONDO SEGURIDAD CIUDADANA)</v>
          </cell>
          <cell r="G1288">
            <v>1139000</v>
          </cell>
          <cell r="J1288">
            <v>0</v>
          </cell>
        </row>
        <row r="1289">
          <cell r="C1289" t="str">
            <v>RTOS FROS. SGP OTROS SECTORES</v>
          </cell>
          <cell r="G1289">
            <v>11500000</v>
          </cell>
          <cell r="J1289">
            <v>6945618</v>
          </cell>
        </row>
        <row r="1290">
          <cell r="C1290" t="str">
            <v xml:space="preserve">Realizar mantenimiento preventivo y correctivo al circuito cerrado de television y alarmas para la vigilancia del municipio  </v>
          </cell>
          <cell r="G1290">
            <v>200000000</v>
          </cell>
          <cell r="J1290">
            <v>0</v>
          </cell>
        </row>
        <row r="1291">
          <cell r="C1291" t="str">
            <v>RB RECURSOS PROPIOS ICLD</v>
          </cell>
          <cell r="G1291">
            <v>200000000</v>
          </cell>
          <cell r="J1291">
            <v>0</v>
          </cell>
        </row>
        <row r="1292">
          <cell r="C1292" t="str">
            <v>garantizar la vigilancia para la secretaria de seguridad y SIES</v>
          </cell>
          <cell r="G1292">
            <v>67000000</v>
          </cell>
          <cell r="J1292">
            <v>55158181.5</v>
          </cell>
        </row>
        <row r="1293">
          <cell r="C1293" t="str">
            <v xml:space="preserve">REINTEGROS DE ICLD </v>
          </cell>
          <cell r="G1293">
            <v>26871497</v>
          </cell>
          <cell r="J1293">
            <v>15542213</v>
          </cell>
        </row>
        <row r="1294">
          <cell r="C1294" t="str">
            <v>RTOS FROS. SGP OTROS SECTORES</v>
          </cell>
          <cell r="G1294">
            <v>40128503</v>
          </cell>
          <cell r="J1294">
            <v>39615968.5</v>
          </cell>
        </row>
        <row r="1295">
          <cell r="C1295" t="str">
            <v>MINAS Y ENERGÍA</v>
          </cell>
          <cell r="G1295">
            <v>31000000</v>
          </cell>
          <cell r="J1295">
            <v>19695128</v>
          </cell>
        </row>
        <row r="1296">
          <cell r="C1296" t="str">
            <v>CUIDANDO NUESTRA TIERRA, PRESERVANDO NUESTRA HERENCIA</v>
          </cell>
          <cell r="G1296">
            <v>31000000</v>
          </cell>
          <cell r="J1296">
            <v>19695128</v>
          </cell>
        </row>
        <row r="1297">
          <cell r="C1297" t="str">
            <v>Realizar 84 visitas de seguimiento y control ambiental a la actividad minera del municipio.</v>
          </cell>
          <cell r="G1297">
            <v>31000000</v>
          </cell>
          <cell r="J1297">
            <v>19695128</v>
          </cell>
        </row>
        <row r="1298">
          <cell r="C1298" t="str">
            <v>Adquisición de bienes y servicios</v>
          </cell>
          <cell r="G1298">
            <v>31000000</v>
          </cell>
          <cell r="J1298">
            <v>19695128</v>
          </cell>
        </row>
        <row r="1299">
          <cell r="C1299" t="str">
            <v>Adquisiciones diferentes de activos</v>
          </cell>
          <cell r="G1299">
            <v>31000000</v>
          </cell>
          <cell r="J1299">
            <v>19695128</v>
          </cell>
        </row>
        <row r="1300">
          <cell r="C1300" t="str">
            <v>Adquisiciones de servicios</v>
          </cell>
          <cell r="G1300">
            <v>31000000</v>
          </cell>
          <cell r="J1300">
            <v>19695128</v>
          </cell>
        </row>
        <row r="1301">
          <cell r="C1301" t="str">
            <v xml:space="preserve">Servicios prestados a las empresas y servicios de producción </v>
          </cell>
          <cell r="G1301">
            <v>31000000</v>
          </cell>
          <cell r="J1301">
            <v>19695128</v>
          </cell>
        </row>
        <row r="1302">
          <cell r="C1302" t="str">
            <v xml:space="preserve">Adquirir servicios profesionales y de apoyo asistencia técnica en el manejo socio ambiental del sector minero y el seguimiento a las obligaciones de la Sentencia del Río Bogotá </v>
          </cell>
          <cell r="G1302">
            <v>9000000</v>
          </cell>
          <cell r="J1302">
            <v>8895128</v>
          </cell>
        </row>
        <row r="1303">
          <cell r="C1303" t="str">
            <v>ICLD-SOBRETASA A LA GASOLINA</v>
          </cell>
          <cell r="G1303">
            <v>5321815</v>
          </cell>
          <cell r="J1303">
            <v>5321815</v>
          </cell>
        </row>
        <row r="1304">
          <cell r="C1304" t="str">
            <v>LEY 99/93 DESTINACIÓN ESPECIFICA 90%</v>
          </cell>
          <cell r="G1304">
            <v>3678185</v>
          </cell>
          <cell r="J1304">
            <v>3573313</v>
          </cell>
        </row>
        <row r="1305">
          <cell r="C1305" t="str">
            <v xml:space="preserve">Realizar el pago al comité de verificación de la sentencia del Rio Bogotá  </v>
          </cell>
          <cell r="G1305">
            <v>22000000</v>
          </cell>
          <cell r="J1305">
            <v>10800000</v>
          </cell>
        </row>
        <row r="1306">
          <cell r="C1306" t="str">
            <v>LEY 99/93 DESTINACIÓN ESPECIFICA 90%</v>
          </cell>
          <cell r="G1306">
            <v>22000000</v>
          </cell>
          <cell r="J1306">
            <v>10800000</v>
          </cell>
        </row>
        <row r="1307">
          <cell r="C1307" t="str">
            <v>SALUD FLS</v>
          </cell>
          <cell r="G1307">
            <v>27766438879.049999</v>
          </cell>
          <cell r="J1307">
            <v>15012229649.5</v>
          </cell>
        </row>
        <row r="1308">
          <cell r="C1308" t="str">
            <v>APRENDIZAJE VITAL: DESARROLLANDO HABILIDADES EN SALUD</v>
          </cell>
          <cell r="G1308">
            <v>1524378436</v>
          </cell>
          <cell r="J1308">
            <v>772106350</v>
          </cell>
        </row>
        <row r="1309">
          <cell r="C1309" t="str">
            <v>Poner en funcionamiento un (1) programa de capacitación a los prestadores para la implementación de RIAS</v>
          </cell>
          <cell r="G1309">
            <v>1524378436</v>
          </cell>
          <cell r="J1309">
            <v>772106350</v>
          </cell>
        </row>
        <row r="1310">
          <cell r="C1310" t="str">
            <v>Gastos de personal</v>
          </cell>
          <cell r="G1310">
            <v>932229440</v>
          </cell>
          <cell r="J1310">
            <v>512964311</v>
          </cell>
        </row>
        <row r="1311">
          <cell r="C1311" t="str">
            <v>Planta de personal permanente</v>
          </cell>
          <cell r="G1311">
            <v>932229440</v>
          </cell>
          <cell r="J1311">
            <v>512964311</v>
          </cell>
        </row>
        <row r="1312">
          <cell r="C1312" t="str">
            <v>Factores constitutivos de salario</v>
          </cell>
          <cell r="G1312">
            <v>692197937</v>
          </cell>
          <cell r="J1312">
            <v>373024306</v>
          </cell>
        </row>
        <row r="1313">
          <cell r="C1313" t="str">
            <v>Factores salariales comunes</v>
          </cell>
          <cell r="G1313">
            <v>692197937</v>
          </cell>
          <cell r="J1313">
            <v>373024306</v>
          </cell>
        </row>
        <row r="1314">
          <cell r="C1314" t="str">
            <v xml:space="preserve">Sueldo básico </v>
          </cell>
          <cell r="G1314">
            <v>533023316</v>
          </cell>
          <cell r="J1314">
            <v>357693553</v>
          </cell>
        </row>
        <row r="1315">
          <cell r="C1315" t="str">
            <v>ICLD-MULTAS</v>
          </cell>
          <cell r="G1315">
            <v>174621929</v>
          </cell>
          <cell r="J1315">
            <v>0</v>
          </cell>
        </row>
        <row r="1316">
          <cell r="C1316" t="str">
            <v>ICLD-SOBRETASA A LA GASOLINA</v>
          </cell>
          <cell r="G1316">
            <v>358401387</v>
          </cell>
          <cell r="J1316">
            <v>357693553</v>
          </cell>
        </row>
        <row r="1317">
          <cell r="C1317" t="str">
            <v xml:space="preserve">Subsidio de alimentación </v>
          </cell>
          <cell r="G1317">
            <v>2509473</v>
          </cell>
          <cell r="J1317">
            <v>1605687</v>
          </cell>
        </row>
        <row r="1318">
          <cell r="C1318" t="str">
            <v>ICLD-SOBRETASA A LA GASOLINA</v>
          </cell>
          <cell r="G1318">
            <v>2509473</v>
          </cell>
          <cell r="J1318">
            <v>1605687</v>
          </cell>
        </row>
        <row r="1319">
          <cell r="C1319" t="str">
            <v xml:space="preserve">Auxilio de transporte         </v>
          </cell>
          <cell r="G1319">
            <v>6785800</v>
          </cell>
          <cell r="J1319">
            <v>2813400</v>
          </cell>
        </row>
        <row r="1320">
          <cell r="C1320" t="str">
            <v>ICLD-SOBRETASA A LA GASOLINA</v>
          </cell>
          <cell r="G1320">
            <v>6785800</v>
          </cell>
          <cell r="J1320">
            <v>2813400</v>
          </cell>
        </row>
        <row r="1321">
          <cell r="C1321" t="str">
            <v xml:space="preserve">Prima de servicio  </v>
          </cell>
          <cell r="G1321">
            <v>12335197</v>
          </cell>
          <cell r="J1321">
            <v>0</v>
          </cell>
        </row>
        <row r="1322">
          <cell r="C1322" t="str">
            <v>ICLD-SOBRETASA A LA GASOLINA</v>
          </cell>
          <cell r="G1322">
            <v>12335197</v>
          </cell>
          <cell r="J1322">
            <v>0</v>
          </cell>
        </row>
        <row r="1323">
          <cell r="C1323" t="str">
            <v xml:space="preserve">Bonificación por servicios prestados </v>
          </cell>
          <cell r="G1323">
            <v>15825859</v>
          </cell>
          <cell r="J1323">
            <v>3342554</v>
          </cell>
        </row>
        <row r="1324">
          <cell r="C1324" t="str">
            <v>ICLD-SOBRETASA A LA GASOLINA</v>
          </cell>
          <cell r="G1324">
            <v>15825859</v>
          </cell>
          <cell r="J1324">
            <v>3342554</v>
          </cell>
        </row>
        <row r="1325">
          <cell r="C1325" t="str">
            <v>Prestaciones sociales</v>
          </cell>
          <cell r="G1325">
            <v>121718292</v>
          </cell>
          <cell r="J1325">
            <v>7569112</v>
          </cell>
        </row>
        <row r="1326">
          <cell r="C1326" t="str">
            <v xml:space="preserve">Prima de navidad </v>
          </cell>
          <cell r="G1326">
            <v>105869123</v>
          </cell>
          <cell r="J1326">
            <v>0</v>
          </cell>
        </row>
        <row r="1327">
          <cell r="C1327" t="str">
            <v>ICLD-SOBRETASA A LA GASOLINA</v>
          </cell>
          <cell r="G1327">
            <v>105869123</v>
          </cell>
          <cell r="J1327">
            <v>0</v>
          </cell>
        </row>
        <row r="1328">
          <cell r="C1328" t="str">
            <v xml:space="preserve">Prima de vacaciones </v>
          </cell>
          <cell r="G1328">
            <v>15849169</v>
          </cell>
          <cell r="J1328">
            <v>7569112</v>
          </cell>
        </row>
        <row r="1329">
          <cell r="C1329" t="str">
            <v>ICLD-SOBRETASA A LA GASOLINA</v>
          </cell>
          <cell r="G1329">
            <v>15849169</v>
          </cell>
          <cell r="J1329">
            <v>7569112</v>
          </cell>
        </row>
        <row r="1330">
          <cell r="C1330" t="str">
            <v>Contribuciones inherentes a la nómina</v>
          </cell>
          <cell r="G1330">
            <v>210424586</v>
          </cell>
          <cell r="J1330">
            <v>139940005</v>
          </cell>
        </row>
        <row r="1331">
          <cell r="C1331" t="str">
            <v xml:space="preserve">Aportes a la seguridad social en pensiones </v>
          </cell>
          <cell r="G1331">
            <v>81772937</v>
          </cell>
          <cell r="J1331">
            <v>54377393</v>
          </cell>
        </row>
        <row r="1332">
          <cell r="C1332" t="str">
            <v>ICLD-SOBRETASA A LA GASOLINA</v>
          </cell>
          <cell r="G1332">
            <v>81772937</v>
          </cell>
          <cell r="J1332">
            <v>54377393</v>
          </cell>
        </row>
        <row r="1333">
          <cell r="C1333" t="str">
            <v xml:space="preserve">Aportes a la seguridad social en salud </v>
          </cell>
          <cell r="G1333">
            <v>57928187</v>
          </cell>
          <cell r="J1333">
            <v>38519293</v>
          </cell>
        </row>
        <row r="1334">
          <cell r="C1334" t="str">
            <v>ICLD-SOBRETASA A LA GASOLINA</v>
          </cell>
          <cell r="G1334">
            <v>57928187</v>
          </cell>
          <cell r="J1334">
            <v>38519293</v>
          </cell>
        </row>
        <row r="1335">
          <cell r="C1335" t="str">
            <v xml:space="preserve">Aportes a cajas de compensación familiar </v>
          </cell>
          <cell r="G1335">
            <v>28693150</v>
          </cell>
          <cell r="J1335">
            <v>19975900</v>
          </cell>
        </row>
        <row r="1336">
          <cell r="C1336" t="str">
            <v>ICLD-SOBRETASA A LA GASOLINA</v>
          </cell>
          <cell r="G1336">
            <v>28693150</v>
          </cell>
          <cell r="J1336">
            <v>19975900</v>
          </cell>
        </row>
        <row r="1337">
          <cell r="C1337" t="str">
            <v xml:space="preserve">Aportes generales al sistema de riesgos laborales </v>
          </cell>
          <cell r="G1337">
            <v>2885993</v>
          </cell>
          <cell r="J1337">
            <v>0</v>
          </cell>
        </row>
        <row r="1338">
          <cell r="C1338" t="str">
            <v>ICLD-SOBRETASA A LA GASOLINA</v>
          </cell>
          <cell r="G1338">
            <v>2885993</v>
          </cell>
          <cell r="J1338">
            <v>0</v>
          </cell>
        </row>
        <row r="1339">
          <cell r="C1339" t="str">
            <v>Aportes al ICBF</v>
          </cell>
          <cell r="G1339">
            <v>21522500</v>
          </cell>
          <cell r="J1339">
            <v>14983300</v>
          </cell>
        </row>
        <row r="1340">
          <cell r="C1340" t="str">
            <v>ICLD-SOBRETASA A LA GASOLINA</v>
          </cell>
          <cell r="G1340">
            <v>21522500</v>
          </cell>
          <cell r="J1340">
            <v>14983300</v>
          </cell>
        </row>
        <row r="1341">
          <cell r="C1341" t="str">
            <v xml:space="preserve">Aportes al SENA </v>
          </cell>
          <cell r="G1341">
            <v>3597950</v>
          </cell>
          <cell r="J1341">
            <v>2504400</v>
          </cell>
        </row>
        <row r="1342">
          <cell r="C1342" t="str">
            <v>ICLD-SOBRETASA A LA GASOLINA</v>
          </cell>
          <cell r="G1342">
            <v>3597950</v>
          </cell>
          <cell r="J1342">
            <v>2504400</v>
          </cell>
        </row>
        <row r="1343">
          <cell r="C1343" t="str">
            <v xml:space="preserve">Aportes a la ESAP </v>
          </cell>
          <cell r="G1343">
            <v>3597950</v>
          </cell>
          <cell r="J1343">
            <v>2504400</v>
          </cell>
        </row>
        <row r="1344">
          <cell r="C1344" t="str">
            <v>ICLD-SOBRETASA A LA GASOLINA</v>
          </cell>
          <cell r="G1344">
            <v>3597950</v>
          </cell>
          <cell r="J1344">
            <v>2504400</v>
          </cell>
        </row>
        <row r="1345">
          <cell r="C1345" t="str">
            <v xml:space="preserve">Aportes a escuelas industriales e institutos técnicos </v>
          </cell>
          <cell r="G1345">
            <v>10425919</v>
          </cell>
          <cell r="J1345">
            <v>7075319</v>
          </cell>
        </row>
        <row r="1346">
          <cell r="C1346" t="str">
            <v>ICLD-SOBRETASA A LA GASOLINA</v>
          </cell>
          <cell r="G1346">
            <v>10425919</v>
          </cell>
          <cell r="J1346">
            <v>7075319</v>
          </cell>
        </row>
        <row r="1347">
          <cell r="C1347" t="str">
            <v>Remuneraciones no constitutivas de factor salarial</v>
          </cell>
          <cell r="G1347">
            <v>29606917</v>
          </cell>
          <cell r="J1347">
            <v>0</v>
          </cell>
        </row>
        <row r="1348">
          <cell r="C1348" t="str">
            <v>Prestaciones sociales</v>
          </cell>
          <cell r="G1348">
            <v>29606917</v>
          </cell>
          <cell r="J1348">
            <v>0</v>
          </cell>
        </row>
        <row r="1349">
          <cell r="C1349" t="str">
            <v xml:space="preserve">Indemnización por vacaciones </v>
          </cell>
          <cell r="G1349">
            <v>16311904</v>
          </cell>
          <cell r="J1349">
            <v>0</v>
          </cell>
        </row>
        <row r="1350">
          <cell r="C1350" t="str">
            <v>ICLD-SOBRETASA A LA GASOLINA</v>
          </cell>
          <cell r="G1350">
            <v>16311904</v>
          </cell>
          <cell r="J1350">
            <v>0</v>
          </cell>
        </row>
        <row r="1351">
          <cell r="C1351" t="str">
            <v xml:space="preserve">Bonificación especial de recreación </v>
          </cell>
          <cell r="G1351">
            <v>13295013</v>
          </cell>
          <cell r="J1351">
            <v>0</v>
          </cell>
        </row>
        <row r="1352">
          <cell r="C1352" t="str">
            <v>ICLD-SOBRETASA A LA GASOLINA</v>
          </cell>
          <cell r="G1352">
            <v>13295013</v>
          </cell>
          <cell r="J1352">
            <v>0</v>
          </cell>
        </row>
        <row r="1353">
          <cell r="C1353" t="str">
            <v>Adquisición de bienes y servicios</v>
          </cell>
          <cell r="G1353">
            <v>592148996</v>
          </cell>
          <cell r="J1353">
            <v>259142039</v>
          </cell>
        </row>
        <row r="1354">
          <cell r="C1354" t="str">
            <v>Adquisiciones diferentes de activos</v>
          </cell>
          <cell r="G1354">
            <v>592148996</v>
          </cell>
          <cell r="J1354">
            <v>259142039</v>
          </cell>
        </row>
        <row r="1355">
          <cell r="C1355" t="str">
            <v>Adquisiciones de servicios</v>
          </cell>
          <cell r="G1355">
            <v>592148996</v>
          </cell>
          <cell r="J1355">
            <v>259142039</v>
          </cell>
        </row>
        <row r="1356">
          <cell r="C1356" t="str">
            <v xml:space="preserve">Servicios prestados a las empresas y servicios de producción </v>
          </cell>
          <cell r="G1356">
            <v>592148996</v>
          </cell>
          <cell r="J1356">
            <v>259142039</v>
          </cell>
        </row>
        <row r="1357">
          <cell r="C1357" t="str">
            <v>Garantizar el funcionamiento del FONDO LOCAL DE SALUD</v>
          </cell>
          <cell r="G1357">
            <v>592148996</v>
          </cell>
          <cell r="J1357">
            <v>259142039</v>
          </cell>
        </row>
        <row r="1358">
          <cell r="C1358" t="str">
            <v>ICLD-SOBRETASA A LA GASOLINA</v>
          </cell>
          <cell r="G1358">
            <v>71256000</v>
          </cell>
          <cell r="J1358">
            <v>71256000</v>
          </cell>
        </row>
        <row r="1359">
          <cell r="C1359" t="str">
            <v>COLJUEGOS 25% FUNCIONAMIENTO CSF</v>
          </cell>
          <cell r="G1359">
            <v>357446498</v>
          </cell>
          <cell r="J1359">
            <v>187886039</v>
          </cell>
        </row>
        <row r="1360">
          <cell r="C1360" t="str">
            <v>RTOS FROS COLJUEGOS</v>
          </cell>
          <cell r="G1360">
            <v>1000000</v>
          </cell>
          <cell r="J1360">
            <v>0</v>
          </cell>
        </row>
        <row r="1361">
          <cell r="C1361" t="str">
            <v>RB COLJUEGOS</v>
          </cell>
          <cell r="G1361">
            <v>162446498</v>
          </cell>
          <cell r="J1361">
            <v>0</v>
          </cell>
        </row>
        <row r="1362">
          <cell r="C1362" t="str">
            <v>ATENCIÓN PRIMARIA EN SALUD: BASE PARA FAMILIAS Y COMUNIDADES SALUDABLES</v>
          </cell>
          <cell r="G1362">
            <v>466665219</v>
          </cell>
          <cell r="J1362">
            <v>353271854</v>
          </cell>
        </row>
        <row r="1363">
          <cell r="C1363" t="str">
            <v>Realizar 200 brigadas de salud descentralizadas en el territorio</v>
          </cell>
          <cell r="G1363">
            <v>369214357</v>
          </cell>
          <cell r="J1363">
            <v>346516854</v>
          </cell>
        </row>
        <row r="1364">
          <cell r="C1364" t="str">
            <v>Adquisición de bienes y servicios</v>
          </cell>
          <cell r="G1364">
            <v>369214357</v>
          </cell>
          <cell r="J1364">
            <v>346516854</v>
          </cell>
        </row>
        <row r="1365">
          <cell r="C1365" t="str">
            <v>Adquisiciones diferentes de activos</v>
          </cell>
          <cell r="G1365">
            <v>369214357</v>
          </cell>
          <cell r="J1365">
            <v>346516854</v>
          </cell>
        </row>
        <row r="1366">
          <cell r="C1366" t="str">
            <v>Adquisiciones de servicios</v>
          </cell>
          <cell r="G1366">
            <v>369214357</v>
          </cell>
          <cell r="J1366">
            <v>346516854</v>
          </cell>
        </row>
        <row r="1367">
          <cell r="C1367" t="str">
            <v>Servicios para la comunidad, sociales y personales</v>
          </cell>
          <cell r="G1367">
            <v>369214357</v>
          </cell>
          <cell r="J1367">
            <v>346516854</v>
          </cell>
        </row>
        <row r="1368">
          <cell r="C1368" t="str">
            <v>REALIZAR ACCIONES ENMARCADAS EN ATENCION PRIMARIA EN SALUD EN LA LINEA OPERATIVA DEL PIC Y DEMAS ESTRATEGIAS</v>
          </cell>
          <cell r="G1368">
            <v>369214357</v>
          </cell>
          <cell r="J1368">
            <v>346516854</v>
          </cell>
        </row>
        <row r="1369">
          <cell r="C1369" t="str">
            <v>SGP SALUD PUBLICA</v>
          </cell>
          <cell r="G1369">
            <v>369214357</v>
          </cell>
          <cell r="J1369">
            <v>346516854</v>
          </cell>
        </row>
        <row r="1370">
          <cell r="C1370" t="str">
            <v>15.000 familias y comunidades caracterizadas, georreferenciadas y monitoreadas a través de indicadores del observatorio de salud</v>
          </cell>
          <cell r="G1370">
            <v>6755000</v>
          </cell>
          <cell r="J1370">
            <v>6755000</v>
          </cell>
        </row>
        <row r="1371">
          <cell r="C1371" t="str">
            <v>Adquisición de bienes y servicios</v>
          </cell>
          <cell r="G1371">
            <v>6755000</v>
          </cell>
          <cell r="J1371">
            <v>6755000</v>
          </cell>
        </row>
        <row r="1372">
          <cell r="C1372" t="str">
            <v>Adquisiciones diferentes de activos</v>
          </cell>
          <cell r="G1372">
            <v>6755000</v>
          </cell>
          <cell r="J1372">
            <v>6755000</v>
          </cell>
        </row>
        <row r="1373">
          <cell r="C1373" t="str">
            <v>Adquisiciones de servicios</v>
          </cell>
          <cell r="G1373">
            <v>6755000</v>
          </cell>
          <cell r="J1373">
            <v>6755000</v>
          </cell>
        </row>
        <row r="1374">
          <cell r="C1374" t="str">
            <v>Servicios para la comunidad, sociales y personales</v>
          </cell>
          <cell r="G1374">
            <v>6755000</v>
          </cell>
          <cell r="J1374">
            <v>6755000</v>
          </cell>
        </row>
        <row r="1375">
          <cell r="C1375" t="str">
            <v xml:space="preserve">Implementacion de estrategias informaticas en salud para la toma de decisiones </v>
          </cell>
          <cell r="G1375">
            <v>6755000</v>
          </cell>
          <cell r="J1375">
            <v>6755000</v>
          </cell>
        </row>
        <row r="1376">
          <cell r="C1376" t="str">
            <v>ICLD-SOBRETASA A LA GASOLINA</v>
          </cell>
          <cell r="G1376">
            <v>6755000</v>
          </cell>
          <cell r="J1376">
            <v>6755000</v>
          </cell>
        </row>
        <row r="1377">
          <cell r="C1377" t="str">
            <v xml:space="preserve">Construir y dotar la Central de Urgencias Unidad Funcional </v>
          </cell>
          <cell r="G1377">
            <v>90695862</v>
          </cell>
          <cell r="J1377">
            <v>0</v>
          </cell>
        </row>
        <row r="1378">
          <cell r="C1378" t="str">
            <v>Adquisición de bienes y servicios</v>
          </cell>
          <cell r="G1378">
            <v>90695862</v>
          </cell>
          <cell r="J1378">
            <v>0</v>
          </cell>
        </row>
        <row r="1379">
          <cell r="C1379" t="str">
            <v>Adquisiciones diferentes de activos</v>
          </cell>
          <cell r="G1379">
            <v>90695862</v>
          </cell>
          <cell r="J1379">
            <v>0</v>
          </cell>
        </row>
        <row r="1380">
          <cell r="C1380" t="str">
            <v>Adquisiciones de servicios</v>
          </cell>
          <cell r="G1380">
            <v>90695862</v>
          </cell>
          <cell r="J1380">
            <v>0</v>
          </cell>
        </row>
        <row r="1381">
          <cell r="C1381" t="str">
            <v>Construcción y servicios de la construcción</v>
          </cell>
          <cell r="G1381">
            <v>90695862</v>
          </cell>
          <cell r="J1381">
            <v>0</v>
          </cell>
        </row>
        <row r="1382">
          <cell r="C1382" t="str">
            <v>Implementacion de proyectos estrategicos enamarcado en la  prestacion de servicios de salud</v>
          </cell>
          <cell r="G1382">
            <v>90695862</v>
          </cell>
          <cell r="J1382">
            <v>0</v>
          </cell>
        </row>
        <row r="1383">
          <cell r="C1383" t="str">
            <v>RTOS FROS. SGP SALUD REGIMEN SUBSIDIADO CONTINUIDAD</v>
          </cell>
          <cell r="G1383">
            <v>6000000</v>
          </cell>
          <cell r="J1383">
            <v>0</v>
          </cell>
        </row>
        <row r="1384">
          <cell r="C1384" t="str">
            <v>RB RTOS FROS. SGP SALUD REGIMEN SUBSIDIADO CONTINUIDAD</v>
          </cell>
          <cell r="G1384">
            <v>84695862</v>
          </cell>
          <cell r="J1384">
            <v>0</v>
          </cell>
        </row>
        <row r="1385">
          <cell r="C1385" t="str">
            <v>AVANZANDO JUNTOS: ZIPAQUIRÁ Y SUS DETERMINANTES SOCIALES</v>
          </cell>
          <cell r="G1385">
            <v>203000023</v>
          </cell>
          <cell r="J1385">
            <v>184750000</v>
          </cell>
        </row>
        <row r="1386">
          <cell r="C1386" t="str">
            <v>Intervenir el 100% de UTIS priorizadas en riesgos laborales</v>
          </cell>
          <cell r="G1386">
            <v>15125000</v>
          </cell>
          <cell r="J1386">
            <v>15125000</v>
          </cell>
        </row>
        <row r="1387">
          <cell r="C1387" t="str">
            <v>Adquisición de bienes y servicios</v>
          </cell>
          <cell r="G1387">
            <v>15125000</v>
          </cell>
          <cell r="J1387">
            <v>15125000</v>
          </cell>
        </row>
        <row r="1388">
          <cell r="C1388" t="str">
            <v>Adquisiciones diferentes de activos</v>
          </cell>
          <cell r="G1388">
            <v>15125000</v>
          </cell>
          <cell r="J1388">
            <v>15125000</v>
          </cell>
        </row>
        <row r="1389">
          <cell r="C1389" t="str">
            <v>Adquisiciones de servicios</v>
          </cell>
          <cell r="G1389">
            <v>15125000</v>
          </cell>
          <cell r="J1389">
            <v>15125000</v>
          </cell>
        </row>
        <row r="1390">
          <cell r="C1390" t="str">
            <v>Servicios para la comunidad, sociales y personales</v>
          </cell>
          <cell r="G1390">
            <v>15125000</v>
          </cell>
          <cell r="J1390">
            <v>15125000</v>
          </cell>
        </row>
        <row r="1391">
          <cell r="C1391" t="str">
            <v xml:space="preserve">REALIZAR ACCIONES DE GESTION DEL RIESGO PARA PREVENIR SITUACIONES PREVALENTES DE ORIGEN LABORAL </v>
          </cell>
          <cell r="G1391">
            <v>15125000</v>
          </cell>
          <cell r="J1391">
            <v>15125000</v>
          </cell>
        </row>
        <row r="1392">
          <cell r="C1392" t="str">
            <v>ICLD-SOBRETASA A LA GASOLINA</v>
          </cell>
          <cell r="G1392">
            <v>15103360</v>
          </cell>
          <cell r="J1392">
            <v>15103360</v>
          </cell>
        </row>
        <row r="1393">
          <cell r="C1393" t="str">
            <v>SGP SALUD PUBLICA</v>
          </cell>
          <cell r="G1393">
            <v>21640</v>
          </cell>
          <cell r="J1393">
            <v>21640</v>
          </cell>
        </row>
        <row r="1394">
          <cell r="C1394" t="str">
            <v>Crear e implementar tres (3) Documentos de caracterización y análisis de determinantes sociales para eventos de interés de salud pública</v>
          </cell>
          <cell r="G1394">
            <v>187875023</v>
          </cell>
          <cell r="J1394">
            <v>169625000</v>
          </cell>
        </row>
        <row r="1395">
          <cell r="C1395" t="str">
            <v>Adquisición de bienes y servicios</v>
          </cell>
          <cell r="G1395">
            <v>187875023</v>
          </cell>
          <cell r="J1395">
            <v>169625000</v>
          </cell>
        </row>
        <row r="1396">
          <cell r="C1396" t="str">
            <v>Adquisiciones diferentes de activos</v>
          </cell>
          <cell r="G1396">
            <v>187875023</v>
          </cell>
          <cell r="J1396">
            <v>169625000</v>
          </cell>
        </row>
        <row r="1397">
          <cell r="C1397" t="str">
            <v>Adquisiciones de servicios</v>
          </cell>
          <cell r="G1397">
            <v>187875023</v>
          </cell>
          <cell r="J1397">
            <v>169625000</v>
          </cell>
        </row>
        <row r="1398">
          <cell r="C1398" t="str">
            <v>Servicios para la comunidad, sociales y personales</v>
          </cell>
          <cell r="G1398">
            <v>187875023</v>
          </cell>
          <cell r="J1398">
            <v>169625000</v>
          </cell>
        </row>
        <row r="1399">
          <cell r="C1399" t="str">
            <v xml:space="preserve"> REALIZAR ACCIONES ENMARCADAS EN LA DETECCION, ANALISIS E INTERVENCION DE DETERMINANTES SOCIALES EN SALUD </v>
          </cell>
          <cell r="G1399">
            <v>187875023</v>
          </cell>
          <cell r="J1399">
            <v>169625000</v>
          </cell>
        </row>
        <row r="1400">
          <cell r="C1400" t="str">
            <v>ICLD-SOBRETASA A LA GASOLINA</v>
          </cell>
          <cell r="G1400">
            <v>24995500.48</v>
          </cell>
          <cell r="J1400">
            <v>24995500</v>
          </cell>
        </row>
        <row r="1401">
          <cell r="C1401" t="str">
            <v>SGP SALUD PUBLICA</v>
          </cell>
          <cell r="G1401">
            <v>162879522.52000001</v>
          </cell>
          <cell r="J1401">
            <v>144629500</v>
          </cell>
        </row>
        <row r="1402">
          <cell r="C1402" t="str">
            <v>DIÁLOGOS SALUDABLES: VOCES ÉTNICAS Y DIFERENCIALES</v>
          </cell>
          <cell r="G1402">
            <v>19500000</v>
          </cell>
          <cell r="J1402">
            <v>19500000</v>
          </cell>
        </row>
        <row r="1403">
          <cell r="C1403" t="str">
            <v xml:space="preserve">Participacion en salud del 100% de los grupos etnicos y diferenciales </v>
          </cell>
          <cell r="G1403">
            <v>8125000</v>
          </cell>
          <cell r="J1403">
            <v>8125000</v>
          </cell>
        </row>
        <row r="1404">
          <cell r="C1404" t="str">
            <v>Adquisición de bienes y servicios</v>
          </cell>
          <cell r="G1404">
            <v>8125000</v>
          </cell>
          <cell r="J1404">
            <v>8125000</v>
          </cell>
        </row>
        <row r="1405">
          <cell r="C1405" t="str">
            <v>Adquisiciones diferentes de activos</v>
          </cell>
          <cell r="G1405">
            <v>8125000</v>
          </cell>
          <cell r="J1405">
            <v>8125000</v>
          </cell>
        </row>
        <row r="1406">
          <cell r="C1406" t="str">
            <v>Adquisiciones de servicios</v>
          </cell>
          <cell r="G1406">
            <v>8125000</v>
          </cell>
          <cell r="J1406">
            <v>8125000</v>
          </cell>
        </row>
        <row r="1407">
          <cell r="C1407" t="str">
            <v>Servicios para la comunidad, sociales y personales</v>
          </cell>
          <cell r="G1407">
            <v>8125000</v>
          </cell>
          <cell r="J1407">
            <v>8125000</v>
          </cell>
        </row>
        <row r="1408">
          <cell r="C1408" t="str">
            <v xml:space="preserve">IMPLEMENTAR ACCIONES DE Caracterizacion de poblaciones vulnerables y diferenciales </v>
          </cell>
          <cell r="G1408">
            <v>8125000</v>
          </cell>
          <cell r="J1408">
            <v>8125000</v>
          </cell>
        </row>
        <row r="1409">
          <cell r="C1409" t="str">
            <v>ICLD-SOBRETASA A LA GASOLINA</v>
          </cell>
          <cell r="G1409">
            <v>8125000</v>
          </cell>
          <cell r="J1409">
            <v>8125000</v>
          </cell>
        </row>
        <row r="1410">
          <cell r="C1410" t="str">
            <v>Crear e implementar 3 estrategias de intervención a grupos poblacionales y étnicos con enfoque comunitario</v>
          </cell>
          <cell r="G1410">
            <v>11375000</v>
          </cell>
          <cell r="J1410">
            <v>11375000</v>
          </cell>
        </row>
        <row r="1411">
          <cell r="C1411" t="str">
            <v>Adquisición de bienes y servicios</v>
          </cell>
          <cell r="G1411">
            <v>11375000</v>
          </cell>
          <cell r="J1411">
            <v>11375000</v>
          </cell>
        </row>
        <row r="1412">
          <cell r="C1412" t="str">
            <v>Adquisiciones diferentes de activos</v>
          </cell>
          <cell r="G1412">
            <v>11375000</v>
          </cell>
          <cell r="J1412">
            <v>11375000</v>
          </cell>
        </row>
        <row r="1413">
          <cell r="C1413" t="str">
            <v>Adquisiciones de servicios</v>
          </cell>
          <cell r="G1413">
            <v>11375000</v>
          </cell>
          <cell r="J1413">
            <v>11375000</v>
          </cell>
        </row>
        <row r="1414">
          <cell r="C1414" t="str">
            <v>Servicios para la comunidad, sociales y personales</v>
          </cell>
          <cell r="G1414">
            <v>11375000</v>
          </cell>
          <cell r="J1414">
            <v>11375000</v>
          </cell>
        </row>
        <row r="1415">
          <cell r="C1415" t="str">
            <v xml:space="preserve">IMPLEMENTAR ACCIONES DE Intervencion dirigida a poblaciones vulnerables y diferenciales </v>
          </cell>
          <cell r="G1415">
            <v>11375000</v>
          </cell>
          <cell r="J1415">
            <v>11375000</v>
          </cell>
        </row>
        <row r="1416">
          <cell r="C1416" t="str">
            <v>SGP SALUD PUBLICA</v>
          </cell>
          <cell r="G1416">
            <v>11375000</v>
          </cell>
          <cell r="J1416">
            <v>11375000</v>
          </cell>
        </row>
        <row r="1417">
          <cell r="C1417" t="str">
            <v>SABER PARA SALVAR: PROGRAMA DE CONOCIMIENTO EN SALUD PÚBLICA</v>
          </cell>
          <cell r="G1417">
            <v>51562500</v>
          </cell>
          <cell r="J1417">
            <v>51562500</v>
          </cell>
        </row>
        <row r="1418">
          <cell r="C1418" t="str">
            <v>Crear un (1) procedimiento para la generación de análisis estadístico</v>
          </cell>
          <cell r="G1418">
            <v>16562500</v>
          </cell>
          <cell r="J1418">
            <v>16562500</v>
          </cell>
        </row>
        <row r="1419">
          <cell r="C1419" t="str">
            <v>Adquisición de bienes y servicios</v>
          </cell>
          <cell r="G1419">
            <v>16562500</v>
          </cell>
          <cell r="J1419">
            <v>16562500</v>
          </cell>
        </row>
        <row r="1420">
          <cell r="C1420" t="str">
            <v>Adquisiciones diferentes de activos</v>
          </cell>
          <cell r="G1420">
            <v>16562500</v>
          </cell>
          <cell r="J1420">
            <v>16562500</v>
          </cell>
        </row>
        <row r="1421">
          <cell r="C1421" t="str">
            <v>Adquisiciones de servicios</v>
          </cell>
          <cell r="G1421">
            <v>16562500</v>
          </cell>
          <cell r="J1421">
            <v>16562500</v>
          </cell>
        </row>
        <row r="1422">
          <cell r="C1422" t="str">
            <v>Servicios para la comunidad, sociales y personales</v>
          </cell>
          <cell r="G1422">
            <v>16562500</v>
          </cell>
          <cell r="J1422">
            <v>16562500</v>
          </cell>
        </row>
        <row r="1423">
          <cell r="C1423" t="str">
            <v xml:space="preserve">Implementacion de estrategias para el analisis estadistico en salud  </v>
          </cell>
          <cell r="G1423">
            <v>16562500</v>
          </cell>
          <cell r="J1423">
            <v>16562500</v>
          </cell>
        </row>
        <row r="1424">
          <cell r="C1424" t="str">
            <v>ICLD-SOBRETASA A LA GASOLINA</v>
          </cell>
          <cell r="G1424">
            <v>16562500</v>
          </cell>
          <cell r="J1424">
            <v>16562500</v>
          </cell>
        </row>
        <row r="1425">
          <cell r="C1425" t="str">
            <v>Aumentar al 80% el número de establecimiento que mejoran su estatus sanitario a partir de la gestión del conocimiento</v>
          </cell>
          <cell r="G1425">
            <v>12250000</v>
          </cell>
          <cell r="J1425">
            <v>12250000</v>
          </cell>
        </row>
        <row r="1426">
          <cell r="C1426" t="str">
            <v>Adquisición de bienes y servicios</v>
          </cell>
          <cell r="G1426">
            <v>12250000</v>
          </cell>
          <cell r="J1426">
            <v>12250000</v>
          </cell>
        </row>
        <row r="1427">
          <cell r="C1427" t="str">
            <v>Adquisiciones diferentes de activos</v>
          </cell>
          <cell r="G1427">
            <v>12250000</v>
          </cell>
          <cell r="J1427">
            <v>12250000</v>
          </cell>
        </row>
        <row r="1428">
          <cell r="C1428" t="str">
            <v>Adquisiciones de servicios</v>
          </cell>
          <cell r="G1428">
            <v>12250000</v>
          </cell>
          <cell r="J1428">
            <v>12250000</v>
          </cell>
        </row>
        <row r="1429">
          <cell r="C1429" t="str">
            <v>Servicios para la comunidad, sociales y personales</v>
          </cell>
          <cell r="G1429">
            <v>12250000</v>
          </cell>
          <cell r="J1429">
            <v>12250000</v>
          </cell>
        </row>
        <row r="1430">
          <cell r="C1430" t="str">
            <v xml:space="preserve">Implementacion de estrategias de educacion e intervencion en autocontrol sanitario </v>
          </cell>
          <cell r="G1430">
            <v>12250000</v>
          </cell>
          <cell r="J1430">
            <v>12250000</v>
          </cell>
        </row>
        <row r="1431">
          <cell r="C1431" t="str">
            <v>ICLD-SOBRETASA A LA GASOLINA</v>
          </cell>
          <cell r="G1431">
            <v>12250000</v>
          </cell>
          <cell r="J1431">
            <v>12250000</v>
          </cell>
        </row>
        <row r="1432">
          <cell r="C1432" t="str">
            <v>Implementar una (1) estrategia de información, educación y comunicación que contribuya a la rendición de cuentas de manera permanente a la gestión territorial integral de salud.</v>
          </cell>
          <cell r="G1432">
            <v>22750000</v>
          </cell>
          <cell r="J1432">
            <v>22750000</v>
          </cell>
        </row>
        <row r="1433">
          <cell r="C1433" t="str">
            <v>Adquisición de bienes y servicios</v>
          </cell>
          <cell r="G1433">
            <v>22750000</v>
          </cell>
          <cell r="J1433">
            <v>22750000</v>
          </cell>
        </row>
        <row r="1434">
          <cell r="C1434" t="str">
            <v>Adquisiciones diferentes de activos</v>
          </cell>
          <cell r="G1434">
            <v>22750000</v>
          </cell>
          <cell r="J1434">
            <v>22750000</v>
          </cell>
        </row>
        <row r="1435">
          <cell r="C1435" t="str">
            <v>Adquisiciones de servicios</v>
          </cell>
          <cell r="G1435">
            <v>22750000</v>
          </cell>
          <cell r="J1435">
            <v>22750000</v>
          </cell>
        </row>
        <row r="1436">
          <cell r="C1436" t="str">
            <v xml:space="preserve">Servicios prestados a las empresas y servicios de producción </v>
          </cell>
          <cell r="G1436">
            <v>22750000</v>
          </cell>
          <cell r="J1436">
            <v>22750000</v>
          </cell>
        </row>
        <row r="1437">
          <cell r="C1437" t="str">
            <v>Implementar una (1) estrategia de información, educación y comunicación que contribuya a la rendición de cuentas de manera permanente a la gestión territorial integral de salud.</v>
          </cell>
          <cell r="G1437">
            <v>22750000</v>
          </cell>
          <cell r="J1437">
            <v>22750000</v>
          </cell>
        </row>
        <row r="1438">
          <cell r="C1438" t="str">
            <v>ICLD-SOBRETASA A LA GASOLINA</v>
          </cell>
          <cell r="G1438">
            <v>22750000</v>
          </cell>
          <cell r="J1438">
            <v>22750000</v>
          </cell>
        </row>
        <row r="1439">
          <cell r="C1439" t="str">
            <v>ZIPA PREPARADA: EMERGENCIAS BAJO CONTROL</v>
          </cell>
          <cell r="G1439">
            <v>158448286</v>
          </cell>
          <cell r="J1439">
            <v>114653810</v>
          </cell>
        </row>
        <row r="1440">
          <cell r="C1440" t="str">
            <v xml:space="preserve">Crear e implementar en un 100% una estrategia de promoción del conocimiento para dar respuesta a emergencias y desastres asociado a cambio climático con enfoque institucional, comunitario y transectorial </v>
          </cell>
          <cell r="G1440">
            <v>33719476</v>
          </cell>
          <cell r="J1440">
            <v>5000000</v>
          </cell>
        </row>
        <row r="1441">
          <cell r="C1441" t="str">
            <v>Adquisición de bienes y servicios</v>
          </cell>
          <cell r="G1441">
            <v>33719476</v>
          </cell>
          <cell r="J1441">
            <v>5000000</v>
          </cell>
        </row>
        <row r="1442">
          <cell r="C1442" t="str">
            <v>Adquisiciones diferentes de activos</v>
          </cell>
          <cell r="G1442">
            <v>33719476</v>
          </cell>
          <cell r="J1442">
            <v>5000000</v>
          </cell>
        </row>
        <row r="1443">
          <cell r="C1443" t="str">
            <v>Adquisición de servicios</v>
          </cell>
          <cell r="G1443">
            <v>33719476</v>
          </cell>
          <cell r="J1443">
            <v>5000000</v>
          </cell>
        </row>
        <row r="1444">
          <cell r="C1444" t="str">
            <v>Servicios para la comunidad, sociales y personales</v>
          </cell>
          <cell r="G1444">
            <v>33719476</v>
          </cell>
          <cell r="J1444">
            <v>5000000</v>
          </cell>
        </row>
        <row r="1445">
          <cell r="C1445" t="str">
            <v xml:space="preserve">IMPLEMENTAR ACCIONES dirigidas a la prevencion de situaciones en EMERGENCIA Y DESASTRES EN SALUD </v>
          </cell>
          <cell r="G1445">
            <v>33719476</v>
          </cell>
          <cell r="J1445">
            <v>5000000</v>
          </cell>
        </row>
        <row r="1446">
          <cell r="C1446" t="str">
            <v>ICLD-SOBRETASA A LA GASOLINA</v>
          </cell>
          <cell r="G1446">
            <v>27469476</v>
          </cell>
          <cell r="J1446">
            <v>0</v>
          </cell>
        </row>
        <row r="1447">
          <cell r="C1447" t="str">
            <v>SGP SALUD PUBLICA</v>
          </cell>
          <cell r="G1447">
            <v>6250000</v>
          </cell>
          <cell r="J1447">
            <v>5000000</v>
          </cell>
        </row>
        <row r="1448">
          <cell r="C1448" t="str">
            <v>Crear e implementar al 100% una estrategia de respuesta integral ante emergencias y pandemias en el marco del Reglamento Sanitario Internacional</v>
          </cell>
          <cell r="G1448">
            <v>71000000</v>
          </cell>
          <cell r="J1448">
            <v>67750000</v>
          </cell>
        </row>
        <row r="1449">
          <cell r="C1449" t="str">
            <v>Adquisición de bienes y servicios</v>
          </cell>
          <cell r="G1449">
            <v>71000000</v>
          </cell>
          <cell r="J1449">
            <v>67750000</v>
          </cell>
        </row>
        <row r="1450">
          <cell r="C1450" t="str">
            <v>Adquisiciones diferentes de activos</v>
          </cell>
          <cell r="G1450">
            <v>71000000</v>
          </cell>
          <cell r="J1450">
            <v>67750000</v>
          </cell>
        </row>
        <row r="1451">
          <cell r="C1451" t="str">
            <v>Adquisición de servicios</v>
          </cell>
          <cell r="G1451">
            <v>71000000</v>
          </cell>
          <cell r="J1451">
            <v>67750000</v>
          </cell>
        </row>
        <row r="1452">
          <cell r="C1452" t="str">
            <v>Servicios para la comunidad, sociales y personales</v>
          </cell>
          <cell r="G1452">
            <v>71000000</v>
          </cell>
          <cell r="J1452">
            <v>67750000</v>
          </cell>
        </row>
        <row r="1453">
          <cell r="C1453" t="str">
            <v xml:space="preserve">Acciones de de promoción, prevención, vigilancia y control de vectores y zoonosis  </v>
          </cell>
          <cell r="G1453">
            <v>71000000</v>
          </cell>
          <cell r="J1453">
            <v>67750000</v>
          </cell>
        </row>
        <row r="1454">
          <cell r="C1454" t="str">
            <v>ICLD-SOBRETASA A LA GASOLINA</v>
          </cell>
          <cell r="G1454">
            <v>67750000</v>
          </cell>
          <cell r="J1454">
            <v>67750000</v>
          </cell>
        </row>
        <row r="1455">
          <cell r="C1455" t="str">
            <v>SGP SALUD PUBLICA</v>
          </cell>
          <cell r="G1455">
            <v>3250000</v>
          </cell>
          <cell r="J1455">
            <v>0</v>
          </cell>
        </row>
        <row r="1456">
          <cell r="C1456" t="str">
            <v>Mantener al 95% las coberturas de vacunacion para evento inmunoprevenibles</v>
          </cell>
          <cell r="G1456">
            <v>53728810</v>
          </cell>
          <cell r="J1456">
            <v>41903810</v>
          </cell>
        </row>
        <row r="1457">
          <cell r="C1457" t="str">
            <v>Adquisición de bienes y servicios</v>
          </cell>
          <cell r="G1457">
            <v>53728810</v>
          </cell>
          <cell r="J1457">
            <v>41903810</v>
          </cell>
        </row>
        <row r="1458">
          <cell r="C1458" t="str">
            <v>Adquisiciones diferentes de activos</v>
          </cell>
          <cell r="G1458">
            <v>53728810</v>
          </cell>
          <cell r="J1458">
            <v>41903810</v>
          </cell>
        </row>
        <row r="1459">
          <cell r="C1459" t="str">
            <v>Adquisición de servicios</v>
          </cell>
          <cell r="G1459">
            <v>53728810</v>
          </cell>
          <cell r="J1459">
            <v>41903810</v>
          </cell>
        </row>
        <row r="1460">
          <cell r="C1460" t="str">
            <v>Servicios para la comunidad, sociales y personales</v>
          </cell>
          <cell r="G1460">
            <v>53728810</v>
          </cell>
          <cell r="J1460">
            <v>41903810</v>
          </cell>
        </row>
        <row r="1461">
          <cell r="C1461" t="str">
            <v>REALIZAR ACTIVIDADES DE GESTION DEL RIESGO PARA LAPREVENCION DE ENFERMEDAES INMUNOPREVENIBLES Y TRANSMISIBLES / SGP SALUD PUBLICA</v>
          </cell>
          <cell r="G1461">
            <v>53728810</v>
          </cell>
          <cell r="J1461">
            <v>41903810</v>
          </cell>
        </row>
        <row r="1462">
          <cell r="C1462" t="str">
            <v>SGP SALUD PUBLICA</v>
          </cell>
          <cell r="G1462">
            <v>37200000</v>
          </cell>
          <cell r="J1462">
            <v>25375000</v>
          </cell>
        </row>
        <row r="1463">
          <cell r="C1463" t="str">
            <v>RTOS FROS. SGP SALUD PUBLICA</v>
          </cell>
          <cell r="G1463">
            <v>3000000</v>
          </cell>
          <cell r="J1463">
            <v>3000000</v>
          </cell>
        </row>
        <row r="1464">
          <cell r="C1464" t="str">
            <v>RB SGP SALUD PUBLICA</v>
          </cell>
          <cell r="G1464">
            <v>13528810</v>
          </cell>
          <cell r="J1464">
            <v>13528810</v>
          </cell>
        </row>
        <row r="1465">
          <cell r="C1465" t="str">
            <v>ZIPAQUIRÁ: UN CAMINO HACIA LA SALUD INTEGRAL</v>
          </cell>
          <cell r="G1465">
            <v>293194001</v>
          </cell>
          <cell r="J1465">
            <v>279319000</v>
          </cell>
        </row>
        <row r="1466">
          <cell r="C1466" t="str">
            <v xml:space="preserve">Crear  e implemenar una estrategia de participacion social enmarcada en la politica publica nacional con enfoque poblacional, diferencial y etnico </v>
          </cell>
          <cell r="G1466">
            <v>29250000</v>
          </cell>
          <cell r="J1466">
            <v>29250000</v>
          </cell>
        </row>
        <row r="1467">
          <cell r="C1467" t="str">
            <v>Adquisición de bienes y servicios</v>
          </cell>
          <cell r="G1467">
            <v>29250000</v>
          </cell>
          <cell r="J1467">
            <v>29250000</v>
          </cell>
        </row>
        <row r="1468">
          <cell r="C1468" t="str">
            <v>Adquisiciones diferentes de activos</v>
          </cell>
          <cell r="G1468">
            <v>29250000</v>
          </cell>
          <cell r="J1468">
            <v>29250000</v>
          </cell>
        </row>
        <row r="1469">
          <cell r="C1469" t="str">
            <v>Adquisición de servicios</v>
          </cell>
          <cell r="G1469">
            <v>29250000</v>
          </cell>
          <cell r="J1469">
            <v>29250000</v>
          </cell>
        </row>
        <row r="1470">
          <cell r="C1470" t="str">
            <v>Servicios para la comunidad, sociales y personales</v>
          </cell>
          <cell r="G1470">
            <v>29250000</v>
          </cell>
          <cell r="J1470">
            <v>29250000</v>
          </cell>
        </row>
        <row r="1471">
          <cell r="C1471" t="str">
            <v xml:space="preserve">IMPLEMENTACIÓN DE ESTRATEGIAS DE PARTICIPÁCIÓN SOCIAL EN SALUD </v>
          </cell>
          <cell r="G1471">
            <v>29250000</v>
          </cell>
          <cell r="J1471">
            <v>29250000</v>
          </cell>
        </row>
        <row r="1472">
          <cell r="C1472" t="str">
            <v>ICLD-SOBRETASA A LA GASOLINA</v>
          </cell>
          <cell r="G1472">
            <v>29250000</v>
          </cell>
          <cell r="J1472">
            <v>29250000</v>
          </cell>
        </row>
        <row r="1473">
          <cell r="C1473" t="str">
            <v xml:space="preserve">Crear 3 estrategias para la garantía del derecho a la salud, seguridad alimentaria y nutricional </v>
          </cell>
          <cell r="G1473">
            <v>31594001</v>
          </cell>
          <cell r="J1473">
            <v>29344000</v>
          </cell>
        </row>
        <row r="1474">
          <cell r="C1474" t="str">
            <v>Adquisición de bienes y servicios</v>
          </cell>
          <cell r="G1474">
            <v>31594001</v>
          </cell>
          <cell r="J1474">
            <v>29344000</v>
          </cell>
        </row>
        <row r="1475">
          <cell r="C1475" t="str">
            <v>Adquisiciones diferentes de activos</v>
          </cell>
          <cell r="G1475">
            <v>31594001</v>
          </cell>
          <cell r="J1475">
            <v>29344000</v>
          </cell>
        </row>
        <row r="1476">
          <cell r="C1476" t="str">
            <v>Adquisición de servicios</v>
          </cell>
          <cell r="G1476">
            <v>31594001</v>
          </cell>
          <cell r="J1476">
            <v>29344000</v>
          </cell>
        </row>
        <row r="1477">
          <cell r="C1477" t="str">
            <v>Servicios para la comunidad, sociales y personales</v>
          </cell>
          <cell r="G1477">
            <v>31594001</v>
          </cell>
          <cell r="J1477">
            <v>29344000</v>
          </cell>
        </row>
        <row r="1478">
          <cell r="C1478" t="str">
            <v xml:space="preserve">REALIZAR LAS ACCIONES DE GESTION DEL RIESGO PARA EL CONSUMO Y APROVECHAMIENTO BIOLOGICO DE LOS ALIMENTOS </v>
          </cell>
          <cell r="G1478">
            <v>31594001</v>
          </cell>
          <cell r="J1478">
            <v>29344000</v>
          </cell>
        </row>
        <row r="1479">
          <cell r="C1479" t="str">
            <v>ICLD-SOBRETASA A LA GASOLINA</v>
          </cell>
          <cell r="G1479">
            <v>28494071.52</v>
          </cell>
          <cell r="J1479">
            <v>28494071</v>
          </cell>
        </row>
        <row r="1480">
          <cell r="C1480" t="str">
            <v>SGP SALUD PUBLICA</v>
          </cell>
          <cell r="G1480">
            <v>3099929.48</v>
          </cell>
          <cell r="J1480">
            <v>849929</v>
          </cell>
        </row>
        <row r="1481">
          <cell r="C1481" t="str">
            <v>Implementar al 100%  las acciones programadas en el Plan de Acción de las políticas públicas de Salud Mental y Seguridad Alimentaria y Nutricional - SANZ</v>
          </cell>
          <cell r="G1481">
            <v>23395000</v>
          </cell>
          <cell r="J1481">
            <v>23395000</v>
          </cell>
        </row>
        <row r="1482">
          <cell r="C1482" t="str">
            <v>Adquisición de bienes y servicios</v>
          </cell>
          <cell r="G1482">
            <v>23395000</v>
          </cell>
          <cell r="J1482">
            <v>23395000</v>
          </cell>
        </row>
        <row r="1483">
          <cell r="C1483" t="str">
            <v>Adquisiciones diferentes de activos</v>
          </cell>
          <cell r="G1483">
            <v>23395000</v>
          </cell>
          <cell r="J1483">
            <v>23395000</v>
          </cell>
        </row>
        <row r="1484">
          <cell r="C1484" t="str">
            <v>Adquisición de servicios</v>
          </cell>
          <cell r="G1484">
            <v>23395000</v>
          </cell>
          <cell r="J1484">
            <v>23395000</v>
          </cell>
        </row>
        <row r="1485">
          <cell r="C1485" t="str">
            <v>Servicios para la comunidad, sociales y personales</v>
          </cell>
          <cell r="G1485">
            <v>23395000</v>
          </cell>
          <cell r="J1485">
            <v>23395000</v>
          </cell>
        </row>
        <row r="1486">
          <cell r="C1486" t="str">
            <v xml:space="preserve">Participacion integral en salud con politicas publicas municipales </v>
          </cell>
          <cell r="G1486">
            <v>23395000</v>
          </cell>
          <cell r="J1486">
            <v>23395000</v>
          </cell>
        </row>
        <row r="1487">
          <cell r="C1487" t="str">
            <v>ICLD-SOBRETASA A LA GASOLINA</v>
          </cell>
          <cell r="G1487">
            <v>7955000</v>
          </cell>
          <cell r="J1487">
            <v>7955000</v>
          </cell>
        </row>
        <row r="1488">
          <cell r="C1488" t="str">
            <v>SGP SALUD PUBLICA</v>
          </cell>
          <cell r="G1488">
            <v>15440000</v>
          </cell>
          <cell r="J1488">
            <v>15440000</v>
          </cell>
        </row>
        <row r="1489">
          <cell r="C1489" t="str">
            <v>Mantener al 100% el seguimiento a la implementacion de las RIAS en el municipio</v>
          </cell>
          <cell r="G1489">
            <v>51142500</v>
          </cell>
          <cell r="J1489">
            <v>51142500</v>
          </cell>
        </row>
        <row r="1490">
          <cell r="C1490" t="str">
            <v>Adquisición de bienes y servicios</v>
          </cell>
          <cell r="G1490">
            <v>51142500</v>
          </cell>
          <cell r="J1490">
            <v>51142500</v>
          </cell>
        </row>
        <row r="1491">
          <cell r="C1491" t="str">
            <v>Adquisiciones diferentes de activos</v>
          </cell>
          <cell r="G1491">
            <v>51142500</v>
          </cell>
          <cell r="J1491">
            <v>51142500</v>
          </cell>
        </row>
        <row r="1492">
          <cell r="C1492" t="str">
            <v>Adquisición de servicios</v>
          </cell>
          <cell r="G1492">
            <v>51142500</v>
          </cell>
          <cell r="J1492">
            <v>51142500</v>
          </cell>
        </row>
        <row r="1493">
          <cell r="C1493" t="str">
            <v>Servicios para la comunidad, sociales y personales</v>
          </cell>
          <cell r="G1493">
            <v>51142500</v>
          </cell>
          <cell r="J1493">
            <v>51142500</v>
          </cell>
        </row>
        <row r="1494">
          <cell r="C1494" t="str">
            <v xml:space="preserve">REALIZAR LAS ACTIVIDADES DE VIGILANCIA A LOS DIFERENTES ACTORES DEL SISTEMA GENERAL DE SEGURIDAD SOCIAL EN SALUD QUE OPERAN EN EL MUNICIPIO </v>
          </cell>
          <cell r="G1494">
            <v>51142500</v>
          </cell>
          <cell r="J1494">
            <v>51142500</v>
          </cell>
        </row>
        <row r="1495">
          <cell r="C1495" t="str">
            <v>ICLD-SOBRETASA A LA GASOLINA</v>
          </cell>
          <cell r="G1495">
            <v>51142500</v>
          </cell>
          <cell r="J1495">
            <v>51142500</v>
          </cell>
        </row>
        <row r="1496">
          <cell r="C1496" t="str">
            <v xml:space="preserve">Aumentar a 100% la vigilancia efectiva de los eventos de interes en salud publica </v>
          </cell>
          <cell r="G1496">
            <v>15312500</v>
          </cell>
          <cell r="J1496">
            <v>15312500</v>
          </cell>
        </row>
        <row r="1497">
          <cell r="C1497" t="str">
            <v>Adquisición de bienes y servicios</v>
          </cell>
          <cell r="G1497">
            <v>15312500</v>
          </cell>
          <cell r="J1497">
            <v>15312500</v>
          </cell>
        </row>
        <row r="1498">
          <cell r="C1498" t="str">
            <v>Adquisiciones diferentes de activos</v>
          </cell>
          <cell r="G1498">
            <v>15312500</v>
          </cell>
          <cell r="J1498">
            <v>15312500</v>
          </cell>
        </row>
        <row r="1499">
          <cell r="C1499" t="str">
            <v>Adquisición de servicios</v>
          </cell>
          <cell r="G1499">
            <v>15312500</v>
          </cell>
          <cell r="J1499">
            <v>15312500</v>
          </cell>
        </row>
        <row r="1500">
          <cell r="C1500" t="str">
            <v>Servicios para la comunidad, sociales y personales</v>
          </cell>
          <cell r="G1500">
            <v>15312500</v>
          </cell>
          <cell r="J1500">
            <v>15312500</v>
          </cell>
        </row>
        <row r="1501">
          <cell r="C1501" t="str">
            <v xml:space="preserve">IMPLEMENTAR LAS ACCIONES DE VIGILANCIA EN SALUD PUBLICA (VIG EPIDEMIOLOGICA) </v>
          </cell>
          <cell r="G1501">
            <v>15312500</v>
          </cell>
          <cell r="J1501">
            <v>15312500</v>
          </cell>
        </row>
        <row r="1502">
          <cell r="C1502" t="str">
            <v>ICLD-SOBRETASA A LA GASOLINA</v>
          </cell>
          <cell r="G1502">
            <v>15312500</v>
          </cell>
          <cell r="J1502">
            <v>15312500</v>
          </cell>
        </row>
        <row r="1503">
          <cell r="C1503" t="str">
            <v>Mantener al 100% la vigilancia sanitaria a los establecimientos que comercializan alimentos.
 (Número de establecimientos vigilados que comercializan alimentos/Total de establecimientos que comercializan alimentos)</v>
          </cell>
          <cell r="G1503">
            <v>61625000</v>
          </cell>
          <cell r="J1503">
            <v>57625000</v>
          </cell>
        </row>
        <row r="1504">
          <cell r="C1504" t="str">
            <v>Adquisición de bienes y servicios</v>
          </cell>
          <cell r="G1504">
            <v>61625000</v>
          </cell>
          <cell r="J1504">
            <v>57625000</v>
          </cell>
        </row>
        <row r="1505">
          <cell r="C1505" t="str">
            <v>Adquisiciones diferentes de activos</v>
          </cell>
          <cell r="G1505">
            <v>61625000</v>
          </cell>
          <cell r="J1505">
            <v>57625000</v>
          </cell>
        </row>
        <row r="1506">
          <cell r="C1506" t="str">
            <v>Adquisición de servicios</v>
          </cell>
          <cell r="G1506">
            <v>61625000</v>
          </cell>
          <cell r="J1506">
            <v>57625000</v>
          </cell>
        </row>
        <row r="1507">
          <cell r="C1507" t="str">
            <v>Servicios para la comunidad, sociales y personales</v>
          </cell>
          <cell r="G1507">
            <v>61625000</v>
          </cell>
          <cell r="J1507">
            <v>57625000</v>
          </cell>
        </row>
        <row r="1508">
          <cell r="C1508" t="str">
            <v xml:space="preserve">REALIZAR ACCIONES DE GESTION, VIGILANCIA Y CONTROL EN GESTION DEL RIESGO PARA PROMOVER LA CALIDAD E INOCUIDAD DE LOS ALIMENTOS </v>
          </cell>
          <cell r="G1508">
            <v>61625000</v>
          </cell>
          <cell r="J1508">
            <v>57625000</v>
          </cell>
        </row>
        <row r="1509">
          <cell r="C1509" t="str">
            <v>SGP SALUD PUBLICA</v>
          </cell>
          <cell r="G1509">
            <v>61625000</v>
          </cell>
          <cell r="J1509">
            <v>57625000</v>
          </cell>
        </row>
        <row r="1510">
          <cell r="C1510" t="str">
            <v>Mantener la vigilancia sanitaria al 100% de los establecimientos comerciales (Número de establecimientos comerciales vigilados /Total de establecimientos comerciales)</v>
          </cell>
          <cell r="G1510">
            <v>80875000</v>
          </cell>
          <cell r="J1510">
            <v>73250000</v>
          </cell>
        </row>
        <row r="1511">
          <cell r="C1511" t="str">
            <v>Adquisición de bienes y servicios</v>
          </cell>
          <cell r="G1511">
            <v>80875000</v>
          </cell>
          <cell r="J1511">
            <v>73250000</v>
          </cell>
        </row>
        <row r="1512">
          <cell r="C1512" t="str">
            <v>Adquisiciones diferentes de activos</v>
          </cell>
          <cell r="G1512">
            <v>80875000</v>
          </cell>
          <cell r="J1512">
            <v>73250000</v>
          </cell>
        </row>
        <row r="1513">
          <cell r="C1513" t="str">
            <v>Adquisición de servicios</v>
          </cell>
          <cell r="G1513">
            <v>80875000</v>
          </cell>
          <cell r="J1513">
            <v>73250000</v>
          </cell>
        </row>
        <row r="1514">
          <cell r="C1514" t="str">
            <v>Servicios para la comunidad, sociales y personales</v>
          </cell>
          <cell r="G1514">
            <v>80875000</v>
          </cell>
          <cell r="J1514">
            <v>73250000</v>
          </cell>
        </row>
        <row r="1515">
          <cell r="C1515" t="str">
            <v xml:space="preserve">REALIZAR ACCIONES DE  INSPECCION, VIGILANCIA Y CONTROL SANITARIO A ESTABLECIMIENTOS COMERCIALES </v>
          </cell>
          <cell r="G1515">
            <v>80875000</v>
          </cell>
          <cell r="J1515">
            <v>73250000</v>
          </cell>
        </row>
        <row r="1516">
          <cell r="C1516" t="str">
            <v>SGP SALUD PUBLICA</v>
          </cell>
          <cell r="G1516">
            <v>80875000</v>
          </cell>
          <cell r="J1516">
            <v>73250000</v>
          </cell>
        </row>
        <row r="1517">
          <cell r="C1517" t="str">
            <v>ZIPAQUIRÁ: UN CAMINO HACIA LA SALUD INTEGRAL</v>
          </cell>
          <cell r="G1517">
            <v>25049690414.049999</v>
          </cell>
          <cell r="J1517">
            <v>13237066135.5</v>
          </cell>
        </row>
        <row r="1518">
          <cell r="C1518" t="str">
            <v xml:space="preserve">Mantener  el 100% de la poblacion afiliada </v>
          </cell>
          <cell r="G1518">
            <v>25049690414.049999</v>
          </cell>
          <cell r="J1518">
            <v>13237066135.5</v>
          </cell>
        </row>
        <row r="1519">
          <cell r="C1519" t="str">
            <v>Adquisición de bienes y servicios</v>
          </cell>
          <cell r="G1519">
            <v>25049690414.049999</v>
          </cell>
          <cell r="J1519">
            <v>13237066135.5</v>
          </cell>
        </row>
        <row r="1520">
          <cell r="C1520" t="str">
            <v>Adquisiciones diferentes de activos</v>
          </cell>
          <cell r="G1520">
            <v>25049690414.049999</v>
          </cell>
          <cell r="J1520">
            <v>13237066135.5</v>
          </cell>
        </row>
        <row r="1521">
          <cell r="C1521" t="str">
            <v>Adquisiciones de servicios</v>
          </cell>
          <cell r="G1521">
            <v>25049690414.049999</v>
          </cell>
          <cell r="J1521">
            <v>13237066135.5</v>
          </cell>
        </row>
        <row r="1522">
          <cell r="C1522" t="str">
            <v xml:space="preserve">Servicios prestados a las empresas y servicios de producción </v>
          </cell>
          <cell r="G1522">
            <v>102531987</v>
          </cell>
          <cell r="J1522">
            <v>51265992</v>
          </cell>
        </row>
        <row r="1523">
          <cell r="C1523" t="str">
            <v>Realizar el pago de la inspección vigilancia y control de la superintendencia nacional de salu 0,4%</v>
          </cell>
          <cell r="G1523">
            <v>102531987</v>
          </cell>
          <cell r="J1523">
            <v>51265992</v>
          </cell>
        </row>
        <row r="1524">
          <cell r="C1524" t="str">
            <v>FOSYGA PGN ADRES SSF</v>
          </cell>
          <cell r="G1524">
            <v>102531987</v>
          </cell>
          <cell r="J1524">
            <v>51265992</v>
          </cell>
        </row>
        <row r="1525">
          <cell r="C1525" t="str">
            <v>Servicios para la comunidad, sociales y personales</v>
          </cell>
          <cell r="G1525">
            <v>24947158427.049999</v>
          </cell>
          <cell r="J1525">
            <v>13185800143.5</v>
          </cell>
        </row>
        <row r="1526">
          <cell r="C1526" t="str">
            <v>APORTE DEPARTAMENTAL REGIMEN SUBSIDIADO SSF</v>
          </cell>
          <cell r="G1526">
            <v>24947158427.049999</v>
          </cell>
          <cell r="J1526">
            <v>13185800143.5</v>
          </cell>
        </row>
        <row r="1527">
          <cell r="C1527" t="str">
            <v>SGP SALUD REGIMEN SUBSIDIADO CONTINUIDAD</v>
          </cell>
          <cell r="G1527">
            <v>9099184667</v>
          </cell>
          <cell r="J1527">
            <v>4549672207</v>
          </cell>
        </row>
        <row r="1528">
          <cell r="C1528" t="str">
            <v>FOSYGA PGN ADRES SSF</v>
          </cell>
          <cell r="G1528">
            <v>8901222575.3700008</v>
          </cell>
          <cell r="J1528">
            <v>5560259069.7200003</v>
          </cell>
        </row>
        <row r="1529">
          <cell r="C1529" t="str">
            <v>COLJUEGOS 75% INVERSIÓN SSF</v>
          </cell>
          <cell r="G1529">
            <v>595246982.85000002</v>
          </cell>
          <cell r="J1529">
            <v>432248780</v>
          </cell>
        </row>
        <row r="1530">
          <cell r="C1530" t="str">
            <v>APORTE DEPARTAMENTAL REGIMEN SUBSIDIADO SSF</v>
          </cell>
          <cell r="G1530">
            <v>6351504201.8299999</v>
          </cell>
          <cell r="J1530">
            <v>2643620086.7800002</v>
          </cell>
        </row>
        <row r="1531">
          <cell r="C1531" t="str">
            <v>TRANSPORTE</v>
          </cell>
          <cell r="G1531">
            <v>2368057036.1300001</v>
          </cell>
          <cell r="J1531">
            <v>1721353934.9100001</v>
          </cell>
        </row>
        <row r="1532">
          <cell r="C1532" t="str">
            <v>ZIPAQUIRÁ AVANZA CON MOVILIDAD PARA TODOS</v>
          </cell>
          <cell r="G1532">
            <v>2181657036</v>
          </cell>
          <cell r="J1532">
            <v>1547592745.51</v>
          </cell>
        </row>
        <row r="1533">
          <cell r="C1533" t="str">
            <v>Implementar 4 sistemas de información de tráfico, tránsito y movilidad</v>
          </cell>
          <cell r="G1533">
            <v>391015360</v>
          </cell>
          <cell r="J1533">
            <v>183160317.50999999</v>
          </cell>
        </row>
        <row r="1534">
          <cell r="C1534" t="str">
            <v>Adquisición de bienes y servicios</v>
          </cell>
          <cell r="G1534">
            <v>391015360</v>
          </cell>
          <cell r="J1534">
            <v>183160317.50999999</v>
          </cell>
        </row>
        <row r="1535">
          <cell r="C1535" t="str">
            <v>Adquisiciones diferentes de activos</v>
          </cell>
          <cell r="G1535">
            <v>391015360</v>
          </cell>
          <cell r="J1535">
            <v>183160317.50999999</v>
          </cell>
        </row>
        <row r="1536">
          <cell r="C1536" t="str">
            <v>Adquisiciones de servicios</v>
          </cell>
          <cell r="G1536">
            <v>391015360</v>
          </cell>
          <cell r="J1536">
            <v>183160317.50999999</v>
          </cell>
        </row>
        <row r="1537">
          <cell r="C1537" t="str">
            <v xml:space="preserve">Servicios prestados a las empresas y servicios de producción </v>
          </cell>
          <cell r="G1537">
            <v>391015360</v>
          </cell>
          <cell r="J1537">
            <v>183160317.50999999</v>
          </cell>
        </row>
        <row r="1538">
          <cell r="C1538" t="str">
            <v xml:space="preserve">Adquirir Software para el conteo de vehiculos del centro de despacho del municipio de Zipaquirá  </v>
          </cell>
          <cell r="G1538">
            <v>200000000</v>
          </cell>
          <cell r="J1538">
            <v>0</v>
          </cell>
        </row>
        <row r="1539">
          <cell r="C1539" t="str">
            <v>R.B MULTAS DE TRANSITO</v>
          </cell>
          <cell r="G1539">
            <v>200000000</v>
          </cell>
          <cell r="J1539">
            <v>0</v>
          </cell>
        </row>
        <row r="1540">
          <cell r="C1540" t="str">
            <v xml:space="preserve">Suministrar servicios de vigilancia y seguridad privada para el centro de despachos organizado del Municipio de Zipaquirá </v>
          </cell>
          <cell r="G1540">
            <v>191015360</v>
          </cell>
          <cell r="J1540">
            <v>183160317.50999999</v>
          </cell>
        </row>
        <row r="1541">
          <cell r="C1541" t="str">
            <v>MULTAS TRANSITO</v>
          </cell>
          <cell r="G1541">
            <v>15600000</v>
          </cell>
          <cell r="J1541">
            <v>14210023</v>
          </cell>
        </row>
        <row r="1542">
          <cell r="C1542" t="str">
            <v>R.B MULTAS DE TRANSITO</v>
          </cell>
          <cell r="G1542">
            <v>175415360</v>
          </cell>
          <cell r="J1542">
            <v>168950294.50999999</v>
          </cell>
        </row>
        <row r="1543">
          <cell r="C1543" t="str">
            <v>Realizar 400 jornadas de seguimiento y control a vehículos y actores viales para el cumplimiento de las normas de trànsito y transporte en el municipio de Zipaquirà</v>
          </cell>
          <cell r="G1543">
            <v>1790641676</v>
          </cell>
          <cell r="J1543">
            <v>1364432428</v>
          </cell>
        </row>
        <row r="1544">
          <cell r="C1544" t="str">
            <v>Adquisición de bienes y servicios</v>
          </cell>
          <cell r="G1544">
            <v>1790641676</v>
          </cell>
          <cell r="J1544">
            <v>1364432428</v>
          </cell>
        </row>
        <row r="1545">
          <cell r="C1545" t="str">
            <v>Adquisiciones diferentes de activos</v>
          </cell>
          <cell r="G1545">
            <v>1790641676</v>
          </cell>
          <cell r="J1545">
            <v>1364432428</v>
          </cell>
        </row>
        <row r="1546">
          <cell r="C1546" t="str">
            <v>Materiales y suministros</v>
          </cell>
          <cell r="G1546">
            <v>70000000</v>
          </cell>
          <cell r="J1546">
            <v>69864820</v>
          </cell>
        </row>
        <row r="1547">
          <cell r="C1547" t="str">
            <v>Productos alimenticios, bebidas y tabaco; textiles, prendas de vestir y productos de cuero</v>
          </cell>
          <cell r="G1547">
            <v>50000000</v>
          </cell>
          <cell r="J1547">
            <v>49864820</v>
          </cell>
        </row>
        <row r="1548">
          <cell r="C1548" t="str">
            <v xml:space="preserve">Dotar de Implementos de seguridad y autocuidado a los Agentes de Transito del Municipio de Zipaquirá  </v>
          </cell>
          <cell r="G1548">
            <v>50000000</v>
          </cell>
          <cell r="J1548">
            <v>49864820</v>
          </cell>
        </row>
        <row r="1549">
          <cell r="C1549" t="str">
            <v>R.B MULTAS DE TRANSITO</v>
          </cell>
          <cell r="G1549">
            <v>50000000</v>
          </cell>
          <cell r="J1549">
            <v>49864820</v>
          </cell>
        </row>
        <row r="1550">
          <cell r="C1550" t="str">
            <v>Productos metálicos, maquinaria y equipo</v>
          </cell>
          <cell r="G1550">
            <v>20000000</v>
          </cell>
          <cell r="J1550">
            <v>20000000</v>
          </cell>
        </row>
        <row r="1551">
          <cell r="C1551" t="str">
            <v xml:space="preserve">Realizar mantenimiemnto e instalación de repuestos de los vehiculos adscritos a la Secretaria de Transporte y Movilidad del Municipio de Zipaquirá </v>
          </cell>
          <cell r="G1551">
            <v>20000000</v>
          </cell>
          <cell r="J1551">
            <v>20000000</v>
          </cell>
        </row>
        <row r="1552">
          <cell r="C1552" t="str">
            <v>R.B MULTAS DE TRANSITO</v>
          </cell>
          <cell r="G1552">
            <v>20000000</v>
          </cell>
          <cell r="J1552">
            <v>20000000</v>
          </cell>
        </row>
        <row r="1553">
          <cell r="C1553" t="str">
            <v>Adquisiciones de servicios</v>
          </cell>
          <cell r="G1553">
            <v>1720641676</v>
          </cell>
          <cell r="J1553">
            <v>1294567608</v>
          </cell>
        </row>
        <row r="1554">
          <cell r="C1554" t="str">
            <v xml:space="preserve">Servicios prestados a las empresas y servicios de producción </v>
          </cell>
          <cell r="G1554">
            <v>1720641676</v>
          </cell>
          <cell r="J1554">
            <v>1294567608</v>
          </cell>
        </row>
        <row r="1555">
          <cell r="C1555" t="str">
            <v xml:space="preserve">Adquirir servicios de apoyo para realizar jornadas de regulacion y control de Transito y Transporte en la Jurisdiccion del municipio de Zipaquirà  </v>
          </cell>
          <cell r="G1555">
            <v>1720641676</v>
          </cell>
          <cell r="J1555">
            <v>1294567608</v>
          </cell>
        </row>
        <row r="1556">
          <cell r="C1556" t="str">
            <v>R.B MULTAS DE TRANSITO</v>
          </cell>
          <cell r="G1556">
            <v>50000000</v>
          </cell>
          <cell r="J1556">
            <v>44051565</v>
          </cell>
        </row>
        <row r="1557">
          <cell r="C1557" t="str">
            <v>ZONAS DE ESTABLECIMIENTO REGULADO ACDO 01 2014</v>
          </cell>
          <cell r="G1557">
            <v>1670641676</v>
          </cell>
          <cell r="J1557">
            <v>1250516043</v>
          </cell>
        </row>
        <row r="1558">
          <cell r="C1558" t="str">
            <v>ZIPAQUIRÁ PROTEGE CON SEÑALIZACIÓN Y CULTURA VIAL</v>
          </cell>
          <cell r="G1558">
            <v>186400000.13</v>
          </cell>
          <cell r="J1558">
            <v>173761189.40000001</v>
          </cell>
        </row>
        <row r="1559">
          <cell r="C1559" t="str">
            <v>Sensibilizar a 35.000 actores viales en seguridad, normas de tránsito y transporte</v>
          </cell>
          <cell r="G1559">
            <v>75250000</v>
          </cell>
          <cell r="J1559">
            <v>73823900</v>
          </cell>
        </row>
        <row r="1560">
          <cell r="C1560" t="str">
            <v>Adquisición de bienes y servicios</v>
          </cell>
          <cell r="G1560">
            <v>75250000</v>
          </cell>
          <cell r="J1560">
            <v>73823900</v>
          </cell>
        </row>
        <row r="1561">
          <cell r="C1561" t="str">
            <v>Adquisiciones diferentes de activos</v>
          </cell>
          <cell r="G1561">
            <v>75250000</v>
          </cell>
          <cell r="J1561">
            <v>73823900</v>
          </cell>
        </row>
        <row r="1562">
          <cell r="C1562" t="str">
            <v>Materiales y suministros</v>
          </cell>
          <cell r="G1562">
            <v>26400000</v>
          </cell>
          <cell r="J1562">
            <v>26073900</v>
          </cell>
        </row>
        <row r="1563">
          <cell r="C1563" t="str">
            <v>Otros bienes transportables (excepto productos metálicos, maquinaria y equipo)</v>
          </cell>
          <cell r="G1563">
            <v>26400000</v>
          </cell>
          <cell r="J1563">
            <v>26073900</v>
          </cell>
        </row>
        <row r="1564">
          <cell r="C1564" t="str">
            <v xml:space="preserve">Adquirir material de impresión para la sensibilizacion de actores viales en el programa; Zipaquirá Protege con Señalización y Cultura Vial  </v>
          </cell>
          <cell r="G1564">
            <v>26400000</v>
          </cell>
          <cell r="J1564">
            <v>26073900</v>
          </cell>
        </row>
        <row r="1565">
          <cell r="C1565" t="str">
            <v>MULTAS TRANSITO</v>
          </cell>
          <cell r="G1565">
            <v>26400000</v>
          </cell>
          <cell r="J1565">
            <v>26073900</v>
          </cell>
        </row>
        <row r="1566">
          <cell r="C1566" t="str">
            <v>Adquisiciones de servicios</v>
          </cell>
          <cell r="G1566">
            <v>48850000</v>
          </cell>
          <cell r="J1566">
            <v>47750000</v>
          </cell>
        </row>
        <row r="1567">
          <cell r="C1567" t="str">
            <v xml:space="preserve">Servicios prestados a las empresas y servicios de producción </v>
          </cell>
          <cell r="G1567">
            <v>48850000</v>
          </cell>
          <cell r="J1567">
            <v>47750000</v>
          </cell>
        </row>
        <row r="1568">
          <cell r="C1568" t="str">
            <v xml:space="preserve">Adquirir servicios propfesionales y de apoyo para la realización del Programa denomminado TROPA CIUDADANA en el Municipio de Zipaquirá  </v>
          </cell>
          <cell r="G1568">
            <v>48850000</v>
          </cell>
          <cell r="J1568">
            <v>47750000</v>
          </cell>
        </row>
        <row r="1569">
          <cell r="C1569" t="str">
            <v>ICLD - SERVICIOS DE TRANSITO</v>
          </cell>
          <cell r="G1569">
            <v>20000000</v>
          </cell>
          <cell r="J1569">
            <v>20000000</v>
          </cell>
        </row>
        <row r="1570">
          <cell r="C1570" t="str">
            <v>MULTAS TRANSITO</v>
          </cell>
          <cell r="G1570">
            <v>28850000</v>
          </cell>
          <cell r="J1570">
            <v>27750000</v>
          </cell>
        </row>
        <row r="1571">
          <cell r="C1571" t="str">
            <v>Instalacion y mantenimiento de 300 dispositivos de señalización vial (Reglamentarias, Preventivas, Informativas, Turisticas, Zonas Escolares y Ciclorrutas)
y otros dispositvos de control vial.</v>
          </cell>
          <cell r="G1571">
            <v>51150000.130000003</v>
          </cell>
          <cell r="J1571">
            <v>39937289.399999999</v>
          </cell>
        </row>
        <row r="1572">
          <cell r="C1572" t="str">
            <v>Adquisición de bienes y servicios</v>
          </cell>
          <cell r="G1572">
            <v>51150000.130000003</v>
          </cell>
          <cell r="J1572">
            <v>39937289.399999999</v>
          </cell>
        </row>
        <row r="1573">
          <cell r="C1573" t="str">
            <v>Adquisiciones diferentes de activos</v>
          </cell>
          <cell r="G1573">
            <v>51150000.130000003</v>
          </cell>
          <cell r="J1573">
            <v>39937289.399999999</v>
          </cell>
        </row>
        <row r="1574">
          <cell r="C1574" t="str">
            <v>Adquisiciones de servicios</v>
          </cell>
          <cell r="G1574">
            <v>51150000.130000003</v>
          </cell>
          <cell r="J1574">
            <v>39937289.399999999</v>
          </cell>
        </row>
        <row r="1575">
          <cell r="C1575" t="str">
            <v>Construcción y servicios de la construcción</v>
          </cell>
          <cell r="G1575">
            <v>51150000.130000003</v>
          </cell>
          <cell r="J1575">
            <v>39937289.399999999</v>
          </cell>
        </row>
        <row r="1576">
          <cell r="C1576" t="str">
            <v xml:space="preserve">Realizar la Instalación y mantenimiento de dispositivos de Señalización Vial en el Municipio de Zipaquirá  </v>
          </cell>
          <cell r="G1576">
            <v>51150000.130000003</v>
          </cell>
          <cell r="J1576">
            <v>39937289.399999999</v>
          </cell>
        </row>
        <row r="1577">
          <cell r="C1577" t="str">
            <v>ICLD - SERVICIOS DE TRANSITO</v>
          </cell>
          <cell r="G1577">
            <v>3772317.13</v>
          </cell>
          <cell r="J1577">
            <v>0</v>
          </cell>
        </row>
        <row r="1578">
          <cell r="C1578" t="str">
            <v>MULTAS TRANSITO</v>
          </cell>
          <cell r="G1578">
            <v>47150000</v>
          </cell>
          <cell r="J1578">
            <v>39937289.399999999</v>
          </cell>
        </row>
        <row r="1579">
          <cell r="C1579" t="str">
            <v>R.B MULTAS DE TRANSITO</v>
          </cell>
          <cell r="G1579">
            <v>198545</v>
          </cell>
          <cell r="J1579">
            <v>0</v>
          </cell>
        </row>
        <row r="1580">
          <cell r="C1580" t="str">
            <v>RTOS FROS MULTAS TRANSITO</v>
          </cell>
          <cell r="G1580">
            <v>29138</v>
          </cell>
          <cell r="J1580">
            <v>0</v>
          </cell>
        </row>
        <row r="1581">
          <cell r="C1581" t="str">
            <v>Demarcar 50.000 metros lineales de vía con demarcación longitudinales en zonas urbanas y rurales (inclyendo zonas escolares y ciclorruta)</v>
          </cell>
          <cell r="G1581">
            <v>30000000</v>
          </cell>
          <cell r="J1581">
            <v>30000000</v>
          </cell>
        </row>
        <row r="1582">
          <cell r="C1582" t="str">
            <v>Adquisición de bienes y servicios</v>
          </cell>
          <cell r="G1582">
            <v>30000000</v>
          </cell>
          <cell r="J1582">
            <v>30000000</v>
          </cell>
        </row>
        <row r="1583">
          <cell r="C1583" t="str">
            <v>Adquisiciones diferentes de activos</v>
          </cell>
          <cell r="G1583">
            <v>30000000</v>
          </cell>
          <cell r="J1583">
            <v>30000000</v>
          </cell>
        </row>
        <row r="1584">
          <cell r="C1584" t="str">
            <v>Adquisiciones de servicios</v>
          </cell>
          <cell r="G1584">
            <v>30000000</v>
          </cell>
          <cell r="J1584">
            <v>30000000</v>
          </cell>
        </row>
        <row r="1585">
          <cell r="C1585" t="str">
            <v>Construcción y servicios de la construcción</v>
          </cell>
          <cell r="G1585">
            <v>30000000</v>
          </cell>
          <cell r="J1585">
            <v>30000000</v>
          </cell>
        </row>
        <row r="1586">
          <cell r="C1586" t="str">
            <v xml:space="preserve">Realizar la demarcación Longuitudinal de Zonas Urbanas y Rurales En el Municipio de Zipaquirá </v>
          </cell>
          <cell r="G1586">
            <v>30000000</v>
          </cell>
          <cell r="J1586">
            <v>30000000</v>
          </cell>
        </row>
        <row r="1587">
          <cell r="C1587" t="str">
            <v>MULTAS TRANSITO</v>
          </cell>
          <cell r="G1587">
            <v>5100000</v>
          </cell>
          <cell r="J1587">
            <v>5100000</v>
          </cell>
        </row>
        <row r="1588">
          <cell r="C1588" t="str">
            <v>R.B MULTAS DE TRANSITO</v>
          </cell>
          <cell r="G1588">
            <v>24900000</v>
          </cell>
          <cell r="J1588">
            <v>24900000</v>
          </cell>
        </row>
        <row r="1589">
          <cell r="C1589" t="str">
            <v>Demarcar 4.500 metros cuadrados de vías con demarcación transversal en zonas urbanas y rurales (incluyendo zonas escolares y ciclorruta)</v>
          </cell>
          <cell r="G1589">
            <v>30000000</v>
          </cell>
          <cell r="J1589">
            <v>30000000</v>
          </cell>
        </row>
        <row r="1590">
          <cell r="C1590" t="str">
            <v>Adquisición de bienes y servicios</v>
          </cell>
          <cell r="G1590">
            <v>30000000</v>
          </cell>
          <cell r="J1590">
            <v>30000000</v>
          </cell>
        </row>
        <row r="1591">
          <cell r="C1591" t="str">
            <v>Adquisiciones diferentes de activos</v>
          </cell>
          <cell r="G1591">
            <v>30000000</v>
          </cell>
          <cell r="J1591">
            <v>30000000</v>
          </cell>
        </row>
        <row r="1592">
          <cell r="C1592" t="str">
            <v>Adquisiciones de servicios</v>
          </cell>
          <cell r="G1592">
            <v>30000000</v>
          </cell>
          <cell r="J1592">
            <v>30000000</v>
          </cell>
        </row>
        <row r="1593">
          <cell r="C1593" t="str">
            <v>Construcción y servicios de la construcción</v>
          </cell>
          <cell r="G1593">
            <v>30000000</v>
          </cell>
          <cell r="J1593">
            <v>30000000</v>
          </cell>
        </row>
        <row r="1594">
          <cell r="C1594" t="str">
            <v xml:space="preserve">Realizar la demarcación Transversal de Zonas Urbanas y Rurales En el Municipio de Zipaquirá  </v>
          </cell>
          <cell r="G1594">
            <v>30000000</v>
          </cell>
          <cell r="J1594">
            <v>30000000</v>
          </cell>
        </row>
        <row r="1595">
          <cell r="C1595" t="str">
            <v>R.B MULTAS DE TRANSITO</v>
          </cell>
          <cell r="G1595">
            <v>30000000</v>
          </cell>
          <cell r="J1595">
            <v>30000000</v>
          </cell>
        </row>
        <row r="1596">
          <cell r="C1596" t="str">
            <v>VIVIENDA, CIUDAD Y TERRITORIO</v>
          </cell>
          <cell r="G1596">
            <v>130436538</v>
          </cell>
          <cell r="J1596">
            <v>8259760.1699999999</v>
          </cell>
        </row>
        <row r="1597">
          <cell r="C1597" t="str">
            <v>CUIDANDO NUESTRA TIERRA, PRESERVANDO NUESTRA HERENCIA</v>
          </cell>
          <cell r="G1597">
            <v>130436538</v>
          </cell>
          <cell r="J1597">
            <v>8259760.1699999999</v>
          </cell>
        </row>
        <row r="1598">
          <cell r="C1598" t="str">
            <v>Implementar 12 programas del Plan de Gestión Integral de Residuos Sólidos (PGIRS)</v>
          </cell>
          <cell r="G1598">
            <v>130436538</v>
          </cell>
          <cell r="J1598">
            <v>8259760.1699999999</v>
          </cell>
        </row>
        <row r="1599">
          <cell r="C1599" t="str">
            <v>Adquisición de bienes y servicios</v>
          </cell>
          <cell r="G1599">
            <v>130436538</v>
          </cell>
          <cell r="J1599">
            <v>8259760.1699999999</v>
          </cell>
        </row>
        <row r="1600">
          <cell r="C1600" t="str">
            <v>Adquisiciones diferentes de activos</v>
          </cell>
          <cell r="G1600">
            <v>130436538</v>
          </cell>
          <cell r="J1600">
            <v>8259760.1699999999</v>
          </cell>
        </row>
        <row r="1601">
          <cell r="C1601" t="str">
            <v>Adquisiciones de servicios</v>
          </cell>
          <cell r="G1601">
            <v>130436538</v>
          </cell>
          <cell r="J1601">
            <v>8259760.1699999999</v>
          </cell>
        </row>
        <row r="1602">
          <cell r="C1602" t="str">
            <v xml:space="preserve">Servicios prestados a las empresas y servicios de producción </v>
          </cell>
          <cell r="G1602">
            <v>130436538</v>
          </cell>
          <cell r="J1602">
            <v>8259760.1699999999</v>
          </cell>
        </row>
        <row r="1603">
          <cell r="C1603" t="str">
            <v xml:space="preserve">Adquirir servicios profesionales y de apoyo para el seguimiento, evaluación e implementación de los programas y proyectos del Plan de Gestión Integral de Residuos Solidos PGIRS  </v>
          </cell>
          <cell r="G1603">
            <v>31438268</v>
          </cell>
          <cell r="J1603">
            <v>0</v>
          </cell>
        </row>
        <row r="1604">
          <cell r="C1604" t="str">
            <v>RB LEY 99/93</v>
          </cell>
          <cell r="G1604">
            <v>31438268</v>
          </cell>
          <cell r="J1604">
            <v>0</v>
          </cell>
        </row>
        <row r="1605">
          <cell r="C1605" t="str">
            <v xml:space="preserve">Adquirir servicios profesionales y de apoyo para el seguimiento, evaluación e implementación de los programas y proyectos del Plan de Gestión Integral de Residuos Solidos PGIRS </v>
          </cell>
          <cell r="G1605">
            <v>98998270</v>
          </cell>
          <cell r="J1605">
            <v>8259760.1699999999</v>
          </cell>
        </row>
        <row r="1606">
          <cell r="C1606" t="str">
            <v>LEY 99/93 DESTINACIÓN ESPECIFICA 90%</v>
          </cell>
          <cell r="G1606">
            <v>98998270</v>
          </cell>
          <cell r="J1606">
            <v>8259760.1699999999</v>
          </cell>
        </row>
        <row r="1607">
          <cell r="C1607" t="str">
            <v>ZIPAQUIRA AVANZA</v>
          </cell>
          <cell r="G1607">
            <v>77790318676.369995</v>
          </cell>
          <cell r="J1607">
            <v>50692430806.529999</v>
          </cell>
        </row>
        <row r="1608">
          <cell r="C1608" t="str">
            <v>GOBIERNO TERRITORIAL</v>
          </cell>
          <cell r="G1608">
            <v>288730680</v>
          </cell>
          <cell r="J1608">
            <v>188792192</v>
          </cell>
        </row>
        <row r="1609">
          <cell r="C1609" t="str">
            <v>ZIPAQUIRÁ RECUPERA ESPACIOS Y RENUEVA SUEÑOS</v>
          </cell>
          <cell r="G1609">
            <v>145962526</v>
          </cell>
          <cell r="J1609">
            <v>109082192</v>
          </cell>
        </row>
        <row r="1610">
          <cell r="C1610" t="str">
            <v>Diseñar e implementar los lineamientos técnicos para el Fortalecimiento de la Economía Popular y el Orden del Espacio Público (FOEP).</v>
          </cell>
          <cell r="G1610">
            <v>56341520</v>
          </cell>
          <cell r="J1610">
            <v>49300000</v>
          </cell>
        </row>
        <row r="1611">
          <cell r="C1611" t="str">
            <v>Adquisición de bienes y servicios</v>
          </cell>
          <cell r="G1611">
            <v>56341520</v>
          </cell>
          <cell r="J1611">
            <v>49300000</v>
          </cell>
        </row>
        <row r="1612">
          <cell r="C1612" t="str">
            <v>Adquisiciones diferentes de activos</v>
          </cell>
          <cell r="G1612">
            <v>56341520</v>
          </cell>
          <cell r="J1612">
            <v>49300000</v>
          </cell>
        </row>
        <row r="1613">
          <cell r="C1613" t="str">
            <v>Materiales y suministros</v>
          </cell>
          <cell r="G1613">
            <v>56341520</v>
          </cell>
          <cell r="J1613">
            <v>49300000</v>
          </cell>
        </row>
        <row r="1614">
          <cell r="C1614" t="str">
            <v>Servicios prestados a la comunidad sociales y personales</v>
          </cell>
          <cell r="G1614">
            <v>56341520</v>
          </cell>
          <cell r="J1614">
            <v>49300000</v>
          </cell>
        </row>
        <row r="1615">
          <cell r="C1615" t="str">
            <v xml:space="preserve">Prestación de servicios para el diseño y la implementación de lineamientos técnicos </v>
          </cell>
          <cell r="G1615">
            <v>56341520</v>
          </cell>
          <cell r="J1615">
            <v>49300000</v>
          </cell>
        </row>
        <row r="1616">
          <cell r="C1616" t="str">
            <v>ICLD- IMPUESTOS</v>
          </cell>
          <cell r="G1616">
            <v>56341520</v>
          </cell>
          <cell r="J1616">
            <v>49300000</v>
          </cell>
        </row>
        <row r="1617">
          <cell r="C1617" t="str">
            <v>Implementar la ruta de  organización y regulación normativa del uso del espacio público al vendedor informal y formal del municipio</v>
          </cell>
          <cell r="G1617">
            <v>89621006</v>
          </cell>
          <cell r="J1617">
            <v>59782192</v>
          </cell>
        </row>
        <row r="1618">
          <cell r="C1618" t="str">
            <v>Adquisición de bienes y servicios</v>
          </cell>
          <cell r="G1618">
            <v>89621006</v>
          </cell>
          <cell r="J1618">
            <v>59782192</v>
          </cell>
        </row>
        <row r="1619">
          <cell r="C1619" t="str">
            <v>Adquisiciones diferentes de activos</v>
          </cell>
          <cell r="G1619">
            <v>89621006</v>
          </cell>
          <cell r="J1619">
            <v>59782192</v>
          </cell>
        </row>
        <row r="1620">
          <cell r="C1620" t="str">
            <v>Adquisiciones de servicios</v>
          </cell>
          <cell r="G1620">
            <v>89621006</v>
          </cell>
          <cell r="J1620">
            <v>59782192</v>
          </cell>
        </row>
        <row r="1621">
          <cell r="C1621" t="str">
            <v>Servicios prestados a las empresas y servicios de producción</v>
          </cell>
          <cell r="G1621">
            <v>89621006</v>
          </cell>
          <cell r="J1621">
            <v>59782192</v>
          </cell>
        </row>
        <row r="1622">
          <cell r="C1622" t="str">
            <v xml:space="preserve">Suministro de personal en misión  </v>
          </cell>
          <cell r="G1622">
            <v>89621006</v>
          </cell>
          <cell r="J1622">
            <v>59782192</v>
          </cell>
        </row>
        <row r="1623">
          <cell r="C1623" t="str">
            <v>MULTAS LEY 1801 DE 2016 NUEVO CODIGO DE POLICIA</v>
          </cell>
          <cell r="G1623">
            <v>44000000</v>
          </cell>
          <cell r="J1623">
            <v>44000000</v>
          </cell>
        </row>
        <row r="1624">
          <cell r="C1624" t="str">
            <v>RB MULTAS LEY 1801 DE 2016 NUEVO CODIGO DE POLICIA 85%</v>
          </cell>
          <cell r="G1624">
            <v>45509006</v>
          </cell>
          <cell r="J1624">
            <v>15670192</v>
          </cell>
        </row>
        <row r="1625">
          <cell r="C1625" t="str">
            <v>RTOS FROS MULTAS LEY 1801 DE 2016 NUEVO CODIGO DE POLICIA</v>
          </cell>
          <cell r="G1625">
            <v>112000</v>
          </cell>
          <cell r="J1625">
            <v>112000</v>
          </cell>
        </row>
        <row r="1626">
          <cell r="C1626" t="str">
            <v>PLANEANDO EL FUTURO DE NUESTRA CIUDAD</v>
          </cell>
          <cell r="G1626">
            <v>142768154</v>
          </cell>
          <cell r="J1626">
            <v>79710000</v>
          </cell>
        </row>
        <row r="1627">
          <cell r="C1627" t="str">
            <v>Realizar 4 estrategias de acompañamiento, control y supervisión, para la generación y construcción de espacio público, como zonas de cesión u otras figuras acordes a la normatividad vigente.</v>
          </cell>
          <cell r="G1627">
            <v>59600000</v>
          </cell>
          <cell r="J1627">
            <v>52260000</v>
          </cell>
        </row>
        <row r="1628">
          <cell r="C1628" t="str">
            <v>Adquisición de bienes y servicios</v>
          </cell>
          <cell r="G1628">
            <v>59600000</v>
          </cell>
          <cell r="J1628">
            <v>52260000</v>
          </cell>
        </row>
        <row r="1629">
          <cell r="C1629" t="str">
            <v>Adquisiciones diferentes de activos</v>
          </cell>
          <cell r="G1629">
            <v>59600000</v>
          </cell>
          <cell r="J1629">
            <v>52260000</v>
          </cell>
        </row>
        <row r="1630">
          <cell r="C1630" t="str">
            <v>Adquisiciones de servicios</v>
          </cell>
          <cell r="G1630">
            <v>59600000</v>
          </cell>
          <cell r="J1630">
            <v>52260000</v>
          </cell>
        </row>
        <row r="1631">
          <cell r="C1631" t="str">
            <v xml:space="preserve">Servicios prestados a las empresas y servicios de producción </v>
          </cell>
          <cell r="G1631">
            <v>59600000</v>
          </cell>
          <cell r="J1631">
            <v>52260000</v>
          </cell>
        </row>
        <row r="1632">
          <cell r="C1632" t="str">
            <v>Servicios para la asistencia técnica, profesional y jurídica en los procesos de licenciamiento y urbanismo</v>
          </cell>
          <cell r="G1632">
            <v>59600000</v>
          </cell>
          <cell r="J1632">
            <v>52260000</v>
          </cell>
        </row>
        <row r="1633">
          <cell r="C1633" t="str">
            <v>RTOS FROS REC PROPIOS ICLD.</v>
          </cell>
          <cell r="G1633">
            <v>59600000</v>
          </cell>
          <cell r="J1633">
            <v>52260000</v>
          </cell>
        </row>
        <row r="1634">
          <cell r="C1634" t="str">
            <v>Mantener en funcionamiento y fortalecido el Consejo Territorial de Planeación</v>
          </cell>
          <cell r="G1634">
            <v>61718154</v>
          </cell>
          <cell r="J1634">
            <v>6000000</v>
          </cell>
        </row>
        <row r="1635">
          <cell r="C1635" t="str">
            <v>Adquisición de bienes y servicios</v>
          </cell>
          <cell r="G1635">
            <v>61718154</v>
          </cell>
          <cell r="J1635">
            <v>6000000</v>
          </cell>
        </row>
        <row r="1636">
          <cell r="C1636" t="str">
            <v>Adquisiciones diferentes de activos</v>
          </cell>
          <cell r="G1636">
            <v>61718154</v>
          </cell>
          <cell r="J1636">
            <v>6000000</v>
          </cell>
        </row>
        <row r="1637">
          <cell r="C1637" t="str">
            <v>Adquisiciones de servicios</v>
          </cell>
          <cell r="G1637">
            <v>61718154</v>
          </cell>
          <cell r="J1637">
            <v>6000000</v>
          </cell>
        </row>
        <row r="1638">
          <cell r="C1638" t="str">
            <v xml:space="preserve">Servicios prestados a las empresas y servicios de producción </v>
          </cell>
          <cell r="G1638">
            <v>61718154</v>
          </cell>
          <cell r="J1638">
            <v>6000000</v>
          </cell>
        </row>
        <row r="1639">
          <cell r="C1639" t="str">
            <v xml:space="preserve">Servicios logísticos para el Consejo Territorial de Planeación (CTP) </v>
          </cell>
          <cell r="G1639">
            <v>61718154</v>
          </cell>
          <cell r="J1639">
            <v>6000000</v>
          </cell>
        </row>
        <row r="1640">
          <cell r="C1640" t="str">
            <v>ICLD-SOBRETASA A LA GASOLINA</v>
          </cell>
          <cell r="G1640">
            <v>54000000</v>
          </cell>
          <cell r="J1640">
            <v>0</v>
          </cell>
        </row>
        <row r="1641">
          <cell r="C1641" t="str">
            <v>RTOS FROS REC PROPIOS ICLD.</v>
          </cell>
          <cell r="G1641">
            <v>7718154</v>
          </cell>
          <cell r="J1641">
            <v>6000000</v>
          </cell>
        </row>
        <row r="1642">
          <cell r="C1642" t="str">
            <v xml:space="preserve">Realizar 4 Rendición Pública de Cuentas </v>
          </cell>
          <cell r="G1642">
            <v>21450000</v>
          </cell>
          <cell r="J1642">
            <v>21450000</v>
          </cell>
        </row>
        <row r="1643">
          <cell r="C1643" t="str">
            <v>Adquisición de bienes y servicios</v>
          </cell>
          <cell r="G1643">
            <v>21450000</v>
          </cell>
          <cell r="J1643">
            <v>21450000</v>
          </cell>
        </row>
        <row r="1644">
          <cell r="C1644" t="str">
            <v>Adquisiciones diferentes de activos</v>
          </cell>
          <cell r="G1644">
            <v>21450000</v>
          </cell>
          <cell r="J1644">
            <v>21450000</v>
          </cell>
        </row>
        <row r="1645">
          <cell r="C1645" t="str">
            <v>Adquisiciones de servicios</v>
          </cell>
          <cell r="G1645">
            <v>21450000</v>
          </cell>
          <cell r="J1645">
            <v>21450000</v>
          </cell>
        </row>
        <row r="1646">
          <cell r="C1646" t="str">
            <v>Servicios para la comunidad, sociales y personales</v>
          </cell>
          <cell r="G1646">
            <v>21450000</v>
          </cell>
          <cell r="J1646">
            <v>21450000</v>
          </cell>
        </row>
        <row r="1647">
          <cell r="C1647" t="str">
            <v>Servicios técnicos, profesionales y logísticos para la implementación de espacios de Rendición de cuentas, participación, transparencia y servicio al ciudadano.</v>
          </cell>
          <cell r="G1647">
            <v>21450000</v>
          </cell>
          <cell r="J1647">
            <v>21450000</v>
          </cell>
        </row>
        <row r="1648">
          <cell r="C1648" t="str">
            <v>ICLD- IMPUESTOS</v>
          </cell>
          <cell r="G1648">
            <v>21450000</v>
          </cell>
          <cell r="J1648">
            <v>21450000</v>
          </cell>
        </row>
        <row r="1649">
          <cell r="C1649" t="str">
            <v>AGRICULTURA Y DESARROLLO RURAL</v>
          </cell>
          <cell r="G1649">
            <v>1063215474.55</v>
          </cell>
          <cell r="J1649">
            <v>336524134.93000001</v>
          </cell>
        </row>
        <row r="1650">
          <cell r="C1650" t="str">
            <v>CAMPOAVANZA</v>
          </cell>
          <cell r="G1650">
            <v>1029249749.42</v>
          </cell>
          <cell r="J1650">
            <v>302727177</v>
          </cell>
        </row>
        <row r="1651">
          <cell r="C1651" t="str">
            <v>Beneficiar a 11 Asociaciones agropecuarias con asistencia técnica</v>
          </cell>
          <cell r="G1651">
            <v>7960561.9199999999</v>
          </cell>
          <cell r="J1651">
            <v>7343616</v>
          </cell>
        </row>
        <row r="1652">
          <cell r="C1652" t="str">
            <v>Adquisición de bienes y servicios</v>
          </cell>
          <cell r="G1652">
            <v>7960561.9199999999</v>
          </cell>
          <cell r="J1652">
            <v>7343616</v>
          </cell>
        </row>
        <row r="1653">
          <cell r="C1653" t="str">
            <v>Adquisiciones diferentes de activos</v>
          </cell>
          <cell r="G1653">
            <v>7960561.9199999999</v>
          </cell>
          <cell r="J1653">
            <v>7343616</v>
          </cell>
        </row>
        <row r="1654">
          <cell r="C1654" t="str">
            <v>Adquisiciones de servicios</v>
          </cell>
          <cell r="G1654">
            <v>7960561.9199999999</v>
          </cell>
          <cell r="J1654">
            <v>7343616</v>
          </cell>
        </row>
        <row r="1655">
          <cell r="C1655" t="str">
            <v xml:space="preserve">Servicios prestados a las empresas y servicios de producción </v>
          </cell>
          <cell r="G1655">
            <v>7960561.9199999999</v>
          </cell>
          <cell r="J1655">
            <v>7343616</v>
          </cell>
        </row>
        <row r="1656">
          <cell r="C1656" t="str">
            <v xml:space="preserve">Adquirir servicios profesionales y de apoyo para el fortalecimiento administrativo de la comercialización y competitividad de las asociaciones y/o empresas en el marco del proyecto de apoyo a la inclusión productiva de pequeños productores rurales </v>
          </cell>
          <cell r="G1656">
            <v>7960561.9199999999</v>
          </cell>
          <cell r="J1656">
            <v>7343616</v>
          </cell>
        </row>
        <row r="1657">
          <cell r="C1657" t="str">
            <v>ACDO 03 DE 2016 FDO AGROPECUARIO</v>
          </cell>
          <cell r="G1657">
            <v>7960561.9199999999</v>
          </cell>
          <cell r="J1657">
            <v>7343616</v>
          </cell>
        </row>
        <row r="1658">
          <cell r="C1658" t="str">
            <v>Apoyar 6 empresas rurales con el fortalecimiento técnico, legal y administrativo, incluyendo insumos y/o equipos en el marco del emprendimiento para el desarrollo rural.</v>
          </cell>
          <cell r="G1658">
            <v>31934319.5</v>
          </cell>
          <cell r="J1658">
            <v>10081145</v>
          </cell>
        </row>
        <row r="1659">
          <cell r="C1659" t="str">
            <v>Adquisición de bienes y servicios</v>
          </cell>
          <cell r="G1659">
            <v>31934319.5</v>
          </cell>
          <cell r="J1659">
            <v>10081145</v>
          </cell>
        </row>
        <row r="1660">
          <cell r="C1660" t="str">
            <v>Adquisiciones diferentes de activos</v>
          </cell>
          <cell r="G1660">
            <v>31934319.5</v>
          </cell>
          <cell r="J1660">
            <v>10081145</v>
          </cell>
        </row>
        <row r="1661">
          <cell r="C1661" t="str">
            <v>Adquisiciones de servicios</v>
          </cell>
          <cell r="G1661">
            <v>31934319.5</v>
          </cell>
          <cell r="J1661">
            <v>10081145</v>
          </cell>
        </row>
        <row r="1662">
          <cell r="C1662" t="str">
            <v xml:space="preserve">Servicios prestados a las empresas y servicios de producción </v>
          </cell>
          <cell r="G1662">
            <v>31934319.5</v>
          </cell>
          <cell r="J1662">
            <v>10081145</v>
          </cell>
        </row>
        <row r="1663">
          <cell r="C1663" t="str">
            <v xml:space="preserve">Adquirir servicios profesionales y de apoyo para el fortlaecimiento técnico de los emprendimientos y programas productivos del sector rural  </v>
          </cell>
          <cell r="G1663">
            <v>31934319.5</v>
          </cell>
          <cell r="J1663">
            <v>10081145</v>
          </cell>
        </row>
        <row r="1664">
          <cell r="C1664" t="str">
            <v>ACDO 03 DE 2016 FDO AGROPECUARIO</v>
          </cell>
          <cell r="G1664">
            <v>17197246.5</v>
          </cell>
          <cell r="J1664">
            <v>10081145</v>
          </cell>
        </row>
        <row r="1665">
          <cell r="C1665" t="str">
            <v>RTOS FROS DEGUELLO DE GANADO MAYOR</v>
          </cell>
          <cell r="G1665">
            <v>3299000</v>
          </cell>
          <cell r="J1665">
            <v>0</v>
          </cell>
        </row>
        <row r="1666">
          <cell r="C1666" t="str">
            <v>RB DEGUELLO DE GANADO MAYOR</v>
          </cell>
          <cell r="G1666">
            <v>11438073</v>
          </cell>
          <cell r="J1666">
            <v>0</v>
          </cell>
        </row>
        <row r="1667">
          <cell r="C1667" t="str">
            <v>Beneficiar 25 jóvenes rurales con entrega de estimulos para ejecución en unidades productivas.</v>
          </cell>
          <cell r="G1667">
            <v>9488136</v>
          </cell>
          <cell r="J1667">
            <v>9488136</v>
          </cell>
        </row>
        <row r="1668">
          <cell r="C1668" t="str">
            <v>Adquisición de bienes y servicios</v>
          </cell>
          <cell r="G1668">
            <v>9488136</v>
          </cell>
          <cell r="J1668">
            <v>9488136</v>
          </cell>
        </row>
        <row r="1669">
          <cell r="C1669" t="str">
            <v>Adquisiciones diferentes de activos</v>
          </cell>
          <cell r="G1669">
            <v>9488136</v>
          </cell>
          <cell r="J1669">
            <v>9488136</v>
          </cell>
        </row>
        <row r="1670">
          <cell r="C1670" t="str">
            <v>Adquisiciones de servicios</v>
          </cell>
          <cell r="G1670">
            <v>9488136</v>
          </cell>
          <cell r="J1670">
            <v>9488136</v>
          </cell>
        </row>
        <row r="1671">
          <cell r="C1671" t="str">
            <v xml:space="preserve">Servicios prestados a las empresas y servicios de producción </v>
          </cell>
          <cell r="G1671">
            <v>9488136</v>
          </cell>
          <cell r="J1671">
            <v>9488136</v>
          </cell>
        </row>
        <row r="1672">
          <cell r="C1672" t="str">
            <v xml:space="preserve">Adquirir servicios profesionales y de apoyo  para el fortalecimiento de las unidades productivas rurales del municipio   </v>
          </cell>
          <cell r="G1672">
            <v>9488136</v>
          </cell>
          <cell r="J1672">
            <v>9488136</v>
          </cell>
        </row>
        <row r="1673">
          <cell r="C1673" t="str">
            <v>ACDO 03 DE 2016 FDO AGROPECUARIO</v>
          </cell>
          <cell r="G1673">
            <v>9488136</v>
          </cell>
          <cell r="J1673">
            <v>9488136</v>
          </cell>
        </row>
        <row r="1674">
          <cell r="C1674" t="str">
            <v>Prestar 4.400 servicios de extensión agropecuaria en el sector rural</v>
          </cell>
          <cell r="G1674">
            <v>957610979.75</v>
          </cell>
          <cell r="J1674">
            <v>270629897.75</v>
          </cell>
        </row>
        <row r="1675">
          <cell r="C1675" t="str">
            <v>Gastos de personal</v>
          </cell>
          <cell r="G1675">
            <v>335141556</v>
          </cell>
          <cell r="J1675">
            <v>149937794</v>
          </cell>
        </row>
        <row r="1676">
          <cell r="C1676" t="str">
            <v>Planta de personal permanente</v>
          </cell>
          <cell r="G1676">
            <v>335141556</v>
          </cell>
          <cell r="J1676">
            <v>149937794</v>
          </cell>
        </row>
        <row r="1677">
          <cell r="C1677" t="str">
            <v>Factores constitutivos de salario</v>
          </cell>
          <cell r="G1677">
            <v>247610166</v>
          </cell>
          <cell r="J1677">
            <v>108654494</v>
          </cell>
        </row>
        <row r="1678">
          <cell r="C1678" t="str">
            <v>Factores salariales comunes</v>
          </cell>
          <cell r="G1678">
            <v>247610166</v>
          </cell>
          <cell r="J1678">
            <v>108654494</v>
          </cell>
        </row>
        <row r="1679">
          <cell r="C1679" t="str">
            <v xml:space="preserve">Sueldo básico </v>
          </cell>
          <cell r="G1679">
            <v>177275169</v>
          </cell>
          <cell r="J1679">
            <v>101828576</v>
          </cell>
        </row>
        <row r="1680">
          <cell r="C1680" t="str">
            <v>ACDO 03 DE 2016 FDO AGROPECUARIO</v>
          </cell>
          <cell r="G1680">
            <v>177275169</v>
          </cell>
          <cell r="J1680">
            <v>101828576</v>
          </cell>
        </row>
        <row r="1681">
          <cell r="C1681" t="str">
            <v xml:space="preserve">Subsidio de alimentación </v>
          </cell>
          <cell r="G1681">
            <v>951026</v>
          </cell>
          <cell r="J1681">
            <v>508519</v>
          </cell>
        </row>
        <row r="1682">
          <cell r="C1682" t="str">
            <v>ACDO 03 DE 2016 FDO AGROPECUARIO</v>
          </cell>
          <cell r="G1682">
            <v>951026</v>
          </cell>
          <cell r="J1682">
            <v>508519</v>
          </cell>
        </row>
        <row r="1683">
          <cell r="C1683" t="str">
            <v xml:space="preserve">Auxilio de transporte         </v>
          </cell>
          <cell r="G1683">
            <v>6496715</v>
          </cell>
          <cell r="J1683">
            <v>891000</v>
          </cell>
        </row>
        <row r="1684">
          <cell r="C1684" t="str">
            <v>ACDO 03 DE 2016 FDO AGROPECUARIO</v>
          </cell>
          <cell r="G1684">
            <v>6496715</v>
          </cell>
          <cell r="J1684">
            <v>891000</v>
          </cell>
        </row>
        <row r="1685">
          <cell r="C1685" t="str">
            <v xml:space="preserve">Prima de servicio  </v>
          </cell>
          <cell r="G1685">
            <v>4296071</v>
          </cell>
          <cell r="J1685">
            <v>0</v>
          </cell>
        </row>
        <row r="1686">
          <cell r="C1686" t="str">
            <v>ACDO 03 DE 2016 FDO AGROPECUARIO</v>
          </cell>
          <cell r="G1686">
            <v>4296071</v>
          </cell>
          <cell r="J1686">
            <v>0</v>
          </cell>
        </row>
        <row r="1687">
          <cell r="C1687" t="str">
            <v xml:space="preserve">Bonificación por servicios prestados </v>
          </cell>
          <cell r="G1687">
            <v>7293926</v>
          </cell>
          <cell r="J1687">
            <v>3868473</v>
          </cell>
        </row>
        <row r="1688">
          <cell r="C1688" t="str">
            <v>ACDO 03 DE 2016 FDO AGROPECUARIO</v>
          </cell>
          <cell r="G1688">
            <v>7293926</v>
          </cell>
          <cell r="J1688">
            <v>3868473</v>
          </cell>
        </row>
        <row r="1689">
          <cell r="C1689" t="str">
            <v>Prestaciones sociales</v>
          </cell>
          <cell r="G1689">
            <v>51297259</v>
          </cell>
          <cell r="J1689">
            <v>1557926</v>
          </cell>
        </row>
        <row r="1690">
          <cell r="C1690" t="str">
            <v xml:space="preserve">Prima de navidad </v>
          </cell>
          <cell r="G1690">
            <v>48289483</v>
          </cell>
          <cell r="J1690">
            <v>0</v>
          </cell>
        </row>
        <row r="1691">
          <cell r="C1691" t="str">
            <v>ACDO 03 DE 2016 FDO AGROPECUARIO</v>
          </cell>
          <cell r="G1691">
            <v>48289483</v>
          </cell>
          <cell r="J1691">
            <v>0</v>
          </cell>
        </row>
        <row r="1692">
          <cell r="C1692" t="str">
            <v xml:space="preserve">Prima de vacaciones </v>
          </cell>
          <cell r="G1692">
            <v>3007776</v>
          </cell>
          <cell r="J1692">
            <v>1557926</v>
          </cell>
        </row>
        <row r="1693">
          <cell r="C1693" t="str">
            <v>ACDO 03 DE 2016 FDO AGROPECUARIO</v>
          </cell>
          <cell r="G1693">
            <v>3007776</v>
          </cell>
          <cell r="J1693">
            <v>1557926</v>
          </cell>
        </row>
        <row r="1694">
          <cell r="C1694" t="str">
            <v>Contribuciones inherentes a la nómina</v>
          </cell>
          <cell r="G1694">
            <v>86353044</v>
          </cell>
          <cell r="J1694">
            <v>41283300</v>
          </cell>
        </row>
        <row r="1695">
          <cell r="C1695" t="str">
            <v xml:space="preserve">Aportes a la seguridad social en pensiones </v>
          </cell>
          <cell r="G1695">
            <v>33967502</v>
          </cell>
          <cell r="J1695">
            <v>15440100</v>
          </cell>
        </row>
        <row r="1696">
          <cell r="C1696" t="str">
            <v>ACDO 03 DE 2016 FDO AGROPECUARIO</v>
          </cell>
          <cell r="G1696">
            <v>33967502</v>
          </cell>
          <cell r="J1696">
            <v>15440100</v>
          </cell>
        </row>
        <row r="1697">
          <cell r="C1697" t="str">
            <v xml:space="preserve">Aportes a la seguridad social en salud </v>
          </cell>
          <cell r="G1697">
            <v>24216169</v>
          </cell>
          <cell r="J1697">
            <v>10937600</v>
          </cell>
        </row>
        <row r="1698">
          <cell r="C1698" t="str">
            <v>ACDO 03 DE 2016 FDO AGROPECUARIO</v>
          </cell>
          <cell r="G1698">
            <v>24216169</v>
          </cell>
          <cell r="J1698">
            <v>10937600</v>
          </cell>
        </row>
        <row r="1699">
          <cell r="C1699" t="str">
            <v xml:space="preserve">Aportes a cajas de compensación familiar </v>
          </cell>
          <cell r="G1699">
            <v>11905527</v>
          </cell>
          <cell r="J1699">
            <v>6346500</v>
          </cell>
        </row>
        <row r="1700">
          <cell r="C1700" t="str">
            <v>ACDO 03 DE 2016 FDO AGROPECUARIO</v>
          </cell>
          <cell r="G1700">
            <v>11905527</v>
          </cell>
          <cell r="J1700">
            <v>6346500</v>
          </cell>
        </row>
        <row r="1701">
          <cell r="C1701" t="str">
            <v xml:space="preserve">Aportes generales al sistema de riesgos laborales </v>
          </cell>
          <cell r="G1701">
            <v>1324863</v>
          </cell>
          <cell r="J1701">
            <v>620500</v>
          </cell>
        </row>
        <row r="1702">
          <cell r="C1702" t="str">
            <v>ACDO 03 DE 2016 FDO AGROPECUARIO</v>
          </cell>
          <cell r="G1702">
            <v>1324863</v>
          </cell>
          <cell r="J1702">
            <v>620500</v>
          </cell>
        </row>
        <row r="1703">
          <cell r="C1703" t="str">
            <v>Aportes al ICBF</v>
          </cell>
          <cell r="G1703">
            <v>8930748</v>
          </cell>
          <cell r="J1703">
            <v>4760000</v>
          </cell>
        </row>
        <row r="1704">
          <cell r="C1704" t="str">
            <v>ACDO 03 DE 2016 FDO AGROPECUARIO</v>
          </cell>
          <cell r="G1704">
            <v>8930748</v>
          </cell>
          <cell r="J1704">
            <v>4760000</v>
          </cell>
        </row>
        <row r="1705">
          <cell r="C1705" t="str">
            <v xml:space="preserve">Aportes al SENA </v>
          </cell>
          <cell r="G1705">
            <v>1492686</v>
          </cell>
          <cell r="J1705">
            <v>795100</v>
          </cell>
        </row>
        <row r="1706">
          <cell r="C1706" t="str">
            <v>ACDO 03 DE 2016 FDO AGROPECUARIO</v>
          </cell>
          <cell r="G1706">
            <v>1492686</v>
          </cell>
          <cell r="J1706">
            <v>795100</v>
          </cell>
        </row>
        <row r="1707">
          <cell r="C1707" t="str">
            <v xml:space="preserve">Aportes a la ESAP </v>
          </cell>
          <cell r="G1707">
            <v>1492686</v>
          </cell>
          <cell r="J1707">
            <v>795100</v>
          </cell>
        </row>
        <row r="1708">
          <cell r="C1708" t="str">
            <v>ACDO 03 DE 2016 FDO AGROPECUARIO</v>
          </cell>
          <cell r="G1708">
            <v>1492686</v>
          </cell>
          <cell r="J1708">
            <v>795100</v>
          </cell>
        </row>
        <row r="1709">
          <cell r="C1709" t="str">
            <v xml:space="preserve">Aportes a escuelas industriales e institutos técnicos </v>
          </cell>
          <cell r="G1709">
            <v>3022863</v>
          </cell>
          <cell r="J1709">
            <v>1588400</v>
          </cell>
        </row>
        <row r="1710">
          <cell r="C1710" t="str">
            <v>ACDO 03 DE 2016 FDO AGROPECUARIO</v>
          </cell>
          <cell r="G1710">
            <v>3022863</v>
          </cell>
          <cell r="J1710">
            <v>1588400</v>
          </cell>
        </row>
        <row r="1711">
          <cell r="C1711" t="str">
            <v>Remuneraciones no constitutivas de factor salarial</v>
          </cell>
          <cell r="G1711">
            <v>1178346</v>
          </cell>
          <cell r="J1711">
            <v>0</v>
          </cell>
        </row>
        <row r="1712">
          <cell r="C1712" t="str">
            <v>Prestaciones sociales</v>
          </cell>
          <cell r="G1712">
            <v>1178346</v>
          </cell>
          <cell r="J1712">
            <v>0</v>
          </cell>
        </row>
        <row r="1713">
          <cell r="C1713" t="str">
            <v xml:space="preserve">Bonificación especial de recreación </v>
          </cell>
          <cell r="G1713">
            <v>1178346</v>
          </cell>
          <cell r="J1713">
            <v>0</v>
          </cell>
        </row>
        <row r="1714">
          <cell r="C1714" t="str">
            <v>ACDO 03 DE 2016 FDO AGROPECUARIO</v>
          </cell>
          <cell r="G1714">
            <v>1178346</v>
          </cell>
          <cell r="J1714">
            <v>0</v>
          </cell>
        </row>
        <row r="1715">
          <cell r="C1715" t="str">
            <v>Adquisición de bienes y servicios</v>
          </cell>
          <cell r="G1715">
            <v>622469423.75</v>
          </cell>
          <cell r="J1715">
            <v>120692103.75</v>
          </cell>
        </row>
        <row r="1716">
          <cell r="C1716" t="str">
            <v>Adquisiciones diferentes de activos</v>
          </cell>
          <cell r="G1716">
            <v>622469423.75</v>
          </cell>
          <cell r="J1716">
            <v>120692103.75</v>
          </cell>
        </row>
        <row r="1717">
          <cell r="C1717" t="str">
            <v>Materiales y suministros</v>
          </cell>
          <cell r="G1717">
            <v>101001216</v>
          </cell>
          <cell r="J1717">
            <v>64000000</v>
          </cell>
        </row>
        <row r="1718">
          <cell r="C1718" t="str">
            <v>Otros bienes transportables (excepto productos metálicos, maquinaria y equipo)</v>
          </cell>
          <cell r="G1718">
            <v>25000000</v>
          </cell>
          <cell r="J1718">
            <v>0</v>
          </cell>
        </row>
        <row r="1719">
          <cell r="C1719" t="str">
            <v xml:space="preserve">Realizar el servicio de suministro de combustible del parque automotor de la Secretaria de Sesarrollo Rural y Ambiente, para el fortalecimiento de la asistencia técnica agropecuaria en el municipio de Zipaquirá  </v>
          </cell>
          <cell r="G1719">
            <v>25000000</v>
          </cell>
          <cell r="J1719">
            <v>0</v>
          </cell>
        </row>
        <row r="1720">
          <cell r="C1720" t="str">
            <v>ACDO 03 DE 2016 FDO AGROPECUARIO</v>
          </cell>
          <cell r="G1720">
            <v>25000000</v>
          </cell>
          <cell r="J1720">
            <v>0</v>
          </cell>
        </row>
        <row r="1721">
          <cell r="C1721" t="str">
            <v>Productos metálicos, maquinaria y equipo</v>
          </cell>
          <cell r="G1721">
            <v>76001216</v>
          </cell>
          <cell r="J1721">
            <v>64000000</v>
          </cell>
        </row>
        <row r="1722">
          <cell r="C1722" t="str">
            <v xml:space="preserve">servicio de transporte especial terrestre para el desarrollo de las diferentes actividades de las dependencias de la alcaldia municipal de zipaquirá </v>
          </cell>
          <cell r="G1722">
            <v>76001216</v>
          </cell>
          <cell r="J1722">
            <v>64000000</v>
          </cell>
        </row>
        <row r="1723">
          <cell r="C1723" t="str">
            <v>ACDO 03 DE 2016 FDO AGROPECUARIO</v>
          </cell>
          <cell r="G1723">
            <v>76001216</v>
          </cell>
          <cell r="J1723">
            <v>64000000</v>
          </cell>
        </row>
        <row r="1724">
          <cell r="C1724" t="str">
            <v>Adquisiciones de servicios</v>
          </cell>
          <cell r="G1724">
            <v>521468207.75</v>
          </cell>
          <cell r="J1724">
            <v>56692103.75</v>
          </cell>
        </row>
        <row r="1725">
          <cell r="C1725" t="str">
            <v>Comercio y distribución; alojamiento; servicios de suministro de comidas y bebidas; servicios de transporte; y servicios de distribución de electricidad, gas y agua</v>
          </cell>
          <cell r="G1725">
            <v>492418143.75</v>
          </cell>
          <cell r="J1725">
            <v>47161163.75</v>
          </cell>
        </row>
        <row r="1726">
          <cell r="C1726" t="str">
            <v xml:space="preserve">compra y/o suministro de insumos, implementos y equipos agropecuarios para el fortalecimiento, apoyo e implementación de sistemas productivos en el municipio </v>
          </cell>
          <cell r="G1726">
            <v>492418143.75</v>
          </cell>
          <cell r="J1726">
            <v>47161163.75</v>
          </cell>
        </row>
        <row r="1727">
          <cell r="C1727" t="str">
            <v>ACDO 03 DE 2016 FDO AGROPECUARIO</v>
          </cell>
          <cell r="G1727">
            <v>492418143.75</v>
          </cell>
          <cell r="J1727">
            <v>47161163.75</v>
          </cell>
        </row>
        <row r="1728">
          <cell r="C1728" t="str">
            <v xml:space="preserve">Servicios prestados a las empresas y servicios de producción </v>
          </cell>
          <cell r="G1728">
            <v>29050064</v>
          </cell>
          <cell r="J1728">
            <v>9530940</v>
          </cell>
        </row>
        <row r="1729">
          <cell r="C1729" t="str">
            <v xml:space="preserve">Adquirir servicios profesionales y de apoyo para realizar actividades de periodismo producción y difusión de materiales periodísticos sobre la gestión de la secretaria de desarrollo rural y ambiente para su divulgación en los medios de comunicación </v>
          </cell>
          <cell r="G1729">
            <v>7624842</v>
          </cell>
          <cell r="J1729">
            <v>7624842</v>
          </cell>
        </row>
        <row r="1730">
          <cell r="C1730" t="str">
            <v>ACDO 03 DE 2016 FDO AGROPECUARIO</v>
          </cell>
          <cell r="G1730">
            <v>7624842</v>
          </cell>
          <cell r="J1730">
            <v>7624842</v>
          </cell>
        </row>
        <row r="1731">
          <cell r="C1731" t="str">
            <v xml:space="preserve">Adquirir servicios profesionales y de apoyo para el fortalecimiento de las unidades productivas rurales del municipio </v>
          </cell>
          <cell r="G1731">
            <v>9519124</v>
          </cell>
          <cell r="J1731">
            <v>0</v>
          </cell>
        </row>
        <row r="1732">
          <cell r="C1732" t="str">
            <v>ACDO 03 DE 2016 FDO AGROPECUARIO</v>
          </cell>
          <cell r="G1732">
            <v>9519124</v>
          </cell>
          <cell r="J1732">
            <v>0</v>
          </cell>
        </row>
        <row r="1733">
          <cell r="C1733" t="str">
            <v xml:space="preserve">suministro de repuestos para el mantenimiento preventivo y correctivo del parque automotor del municipio de zipaquirá y aquellos que tenga a su cargo y vehículos adscritos al fondo de seguridad del municicipio (incluye mano de obra)". </v>
          </cell>
          <cell r="G1733">
            <v>10000000</v>
          </cell>
          <cell r="J1733">
            <v>0</v>
          </cell>
        </row>
        <row r="1734">
          <cell r="C1734" t="str">
            <v>ACDO 03 DE 2016 FDO AGROPECUARIO</v>
          </cell>
          <cell r="G1734">
            <v>10000000</v>
          </cell>
          <cell r="J1734">
            <v>0</v>
          </cell>
        </row>
        <row r="1735">
          <cell r="C1735" t="str">
            <v xml:space="preserve">suministro, diseño y confección de la dotación de labor de ley; y de elementos de protección personal e implementos de seguridad industrial y salud en el trabajo para los funcionarios de la alcaldía municipal de zipaquirá </v>
          </cell>
          <cell r="G1735">
            <v>1906098</v>
          </cell>
          <cell r="J1735">
            <v>1906098</v>
          </cell>
        </row>
        <row r="1736">
          <cell r="C1736" t="str">
            <v>ACDO 03 DE 2016 FDO AGROPECUARIO</v>
          </cell>
          <cell r="G1736">
            <v>1906098</v>
          </cell>
          <cell r="J1736">
            <v>1906098</v>
          </cell>
        </row>
        <row r="1737">
          <cell r="C1737" t="str">
            <v>Apoyar técnica, comercial y logísticamente a los mercados campesinos dando cumplimiento al  Acuerdo 17 de 2020, beneficiando a 60 productores agropecuarios</v>
          </cell>
          <cell r="G1737">
            <v>10572154.25</v>
          </cell>
          <cell r="J1737">
            <v>609746.25</v>
          </cell>
        </row>
        <row r="1738">
          <cell r="C1738" t="str">
            <v>Adquisición de bienes y servicios</v>
          </cell>
          <cell r="G1738">
            <v>10572154.25</v>
          </cell>
          <cell r="J1738">
            <v>609746.25</v>
          </cell>
        </row>
        <row r="1739">
          <cell r="C1739" t="str">
            <v>Adquisiciones diferentes de activos</v>
          </cell>
          <cell r="G1739">
            <v>10572154.25</v>
          </cell>
          <cell r="J1739">
            <v>609746.25</v>
          </cell>
        </row>
        <row r="1740">
          <cell r="C1740" t="str">
            <v>Adquisiciones de servicios</v>
          </cell>
          <cell r="G1740">
            <v>10572154.25</v>
          </cell>
          <cell r="J1740">
            <v>609746.25</v>
          </cell>
        </row>
        <row r="1741">
          <cell r="C1741" t="str">
            <v xml:space="preserve">Servicios prestados a las empresas y servicios de producción </v>
          </cell>
          <cell r="G1741">
            <v>10572154.25</v>
          </cell>
          <cell r="J1741">
            <v>609746.25</v>
          </cell>
        </row>
        <row r="1742">
          <cell r="C1742" t="str">
            <v xml:space="preserve">Adquirir servicios profesionales y de apoyo para el fortalecimiento de productores agropecuarios participantes en los mercados campesinos fijos e itinerantes </v>
          </cell>
          <cell r="G1742">
            <v>10572154.25</v>
          </cell>
          <cell r="J1742">
            <v>609746.25</v>
          </cell>
        </row>
        <row r="1743">
          <cell r="C1743" t="str">
            <v>ACDO 03 DE 2016 FDO AGROPECUARIO</v>
          </cell>
          <cell r="G1743">
            <v>10572154.25</v>
          </cell>
          <cell r="J1743">
            <v>609746.25</v>
          </cell>
        </row>
        <row r="1744">
          <cell r="C1744" t="str">
            <v xml:space="preserve">Beneficiar a 120 productores con acceso a los servicios del banco de maquinaria </v>
          </cell>
          <cell r="G1744">
            <v>4574996</v>
          </cell>
          <cell r="J1744">
            <v>4574636</v>
          </cell>
        </row>
        <row r="1745">
          <cell r="C1745" t="str">
            <v>Adquisición de bienes y servicios</v>
          </cell>
          <cell r="G1745">
            <v>4574996</v>
          </cell>
          <cell r="J1745">
            <v>4574636</v>
          </cell>
        </row>
        <row r="1746">
          <cell r="C1746" t="str">
            <v>Adquisiciones diferentes de activos</v>
          </cell>
          <cell r="G1746">
            <v>4574996</v>
          </cell>
          <cell r="J1746">
            <v>4574636</v>
          </cell>
        </row>
        <row r="1747">
          <cell r="C1747" t="str">
            <v>Adquisiciones de servicios</v>
          </cell>
          <cell r="G1747">
            <v>4574996</v>
          </cell>
          <cell r="J1747">
            <v>4574636</v>
          </cell>
        </row>
        <row r="1748">
          <cell r="C1748" t="str">
            <v xml:space="preserve">Servicios prestados a las empresas y servicios de producción </v>
          </cell>
          <cell r="G1748">
            <v>4574996</v>
          </cell>
          <cell r="J1748">
            <v>4574636</v>
          </cell>
        </row>
        <row r="1749">
          <cell r="C1749" t="str">
            <v xml:space="preserve">Adquirir servicios profesionales y de apoyo para la prestación del servicio de acceso a la maquinaria de la Secretaría de Desarrollo Rural y Ambiente y la programación de los equipos agricolas al servicio de la comunidad del sector rural </v>
          </cell>
          <cell r="G1749">
            <v>4574996</v>
          </cell>
          <cell r="J1749">
            <v>4574636</v>
          </cell>
        </row>
        <row r="1750">
          <cell r="C1750" t="str">
            <v>ACDO 03 DE 2016 FDO AGROPECUARIO</v>
          </cell>
          <cell r="G1750">
            <v>4574996</v>
          </cell>
          <cell r="J1750">
            <v>4574636</v>
          </cell>
        </row>
        <row r="1751">
          <cell r="C1751" t="str">
            <v>Beneficiar a 60 productores rurales en el proyecto de cultivos ancestrales zipaquireños.</v>
          </cell>
          <cell r="G1751">
            <v>7108602</v>
          </cell>
          <cell r="J1751">
            <v>0</v>
          </cell>
        </row>
        <row r="1752">
          <cell r="C1752" t="str">
            <v>Adquisición de bienes y servicios</v>
          </cell>
          <cell r="G1752">
            <v>7108602</v>
          </cell>
          <cell r="J1752">
            <v>0</v>
          </cell>
        </row>
        <row r="1753">
          <cell r="C1753" t="str">
            <v>Adquisiciones diferentes de activos</v>
          </cell>
          <cell r="G1753">
            <v>7108602</v>
          </cell>
          <cell r="J1753">
            <v>0</v>
          </cell>
        </row>
        <row r="1754">
          <cell r="C1754" t="str">
            <v>Adquisiciones de servicios</v>
          </cell>
          <cell r="G1754">
            <v>7108602</v>
          </cell>
          <cell r="J1754">
            <v>0</v>
          </cell>
        </row>
        <row r="1755">
          <cell r="C1755" t="str">
            <v xml:space="preserve">Servicios prestados a las empresas y servicios de producción </v>
          </cell>
          <cell r="G1755">
            <v>7108602</v>
          </cell>
          <cell r="J1755">
            <v>0</v>
          </cell>
        </row>
        <row r="1756">
          <cell r="C1756" t="str">
            <v xml:space="preserve">Adquirir servicios profesionales y de apoyo para  la creación de unidades productivas mediante el acompañaminento con la asistencia técnica y/o la entrega de insumos con el objetivo de incrementar la productividad en le sector rural </v>
          </cell>
          <cell r="G1756">
            <v>7108602</v>
          </cell>
          <cell r="J1756">
            <v>0</v>
          </cell>
        </row>
        <row r="1757">
          <cell r="C1757" t="str">
            <v>ACDO 03 DE 2016 FDO AGROPECUARIO</v>
          </cell>
          <cell r="G1757">
            <v>7108602</v>
          </cell>
          <cell r="J1757">
            <v>0</v>
          </cell>
        </row>
        <row r="1758">
          <cell r="C1758" t="str">
            <v>CAMPOAVANZA</v>
          </cell>
          <cell r="G1758">
            <v>12565725.130000001</v>
          </cell>
          <cell r="J1758">
            <v>12448651.93</v>
          </cell>
        </row>
        <row r="1759">
          <cell r="C1759" t="str">
            <v>Realizar una (1) caracterización rural socioeconómica y técnica de la producción agropecuaria y las necesidades campesinas del municipio de Zipaquirá</v>
          </cell>
          <cell r="G1759">
            <v>12565725.130000001</v>
          </cell>
          <cell r="J1759">
            <v>12448651.93</v>
          </cell>
        </row>
        <row r="1760">
          <cell r="C1760" t="str">
            <v>Adquisición de bienes y servicios</v>
          </cell>
          <cell r="G1760">
            <v>12565725.130000001</v>
          </cell>
          <cell r="J1760">
            <v>12448651.93</v>
          </cell>
        </row>
        <row r="1761">
          <cell r="C1761" t="str">
            <v>Adquisiciones diferentes de activos</v>
          </cell>
          <cell r="G1761">
            <v>12565725.130000001</v>
          </cell>
          <cell r="J1761">
            <v>12448651.93</v>
          </cell>
        </row>
        <row r="1762">
          <cell r="C1762" t="str">
            <v>Adquisiciones de servicios</v>
          </cell>
          <cell r="G1762">
            <v>12565725.130000001</v>
          </cell>
          <cell r="J1762">
            <v>12448651.93</v>
          </cell>
        </row>
        <row r="1763">
          <cell r="C1763" t="str">
            <v xml:space="preserve">Servicios prestados a las empresas y servicios de producción </v>
          </cell>
          <cell r="G1763">
            <v>12565725.130000001</v>
          </cell>
          <cell r="J1763">
            <v>12448651.93</v>
          </cell>
        </row>
        <row r="1764">
          <cell r="C1764" t="str">
            <v xml:space="preserve">Adquirir servicios profesionales y de apoyo para el componente social en el marco del ordenamiento social y uso productivo del territorio rural en el municipio  </v>
          </cell>
          <cell r="G1764">
            <v>12565725.130000001</v>
          </cell>
          <cell r="J1764">
            <v>12448651.93</v>
          </cell>
        </row>
        <row r="1765">
          <cell r="C1765" t="str">
            <v>ACDO 03 DE 2016 FDO AGROPECUARIO</v>
          </cell>
          <cell r="G1765">
            <v>12565725.130000001</v>
          </cell>
          <cell r="J1765">
            <v>12448651.93</v>
          </cell>
        </row>
        <row r="1766">
          <cell r="C1766" t="str">
            <v>CAMPOAVANZA</v>
          </cell>
          <cell r="G1766">
            <v>21400000</v>
          </cell>
          <cell r="J1766">
            <v>21348306</v>
          </cell>
        </row>
        <row r="1767">
          <cell r="C1767" t="str">
            <v>Mejorar genéticamente 160 animales de producción (Medianos y pequeños productores)</v>
          </cell>
          <cell r="G1767">
            <v>21400000</v>
          </cell>
          <cell r="J1767">
            <v>21348306</v>
          </cell>
        </row>
        <row r="1768">
          <cell r="C1768" t="str">
            <v>Adquisición de bienes y servicios</v>
          </cell>
          <cell r="G1768">
            <v>21400000</v>
          </cell>
          <cell r="J1768">
            <v>21348306</v>
          </cell>
        </row>
        <row r="1769">
          <cell r="C1769" t="str">
            <v>Adquisiciones diferentes de activos</v>
          </cell>
          <cell r="G1769">
            <v>21400000</v>
          </cell>
          <cell r="J1769">
            <v>21348306</v>
          </cell>
        </row>
        <row r="1770">
          <cell r="C1770" t="str">
            <v>Adquisiciones de servicios</v>
          </cell>
          <cell r="G1770">
            <v>21400000</v>
          </cell>
          <cell r="J1770">
            <v>21348306</v>
          </cell>
        </row>
        <row r="1771">
          <cell r="C1771" t="str">
            <v xml:space="preserve">Servicios prestados a las empresas y servicios de producción </v>
          </cell>
          <cell r="G1771">
            <v>21400000</v>
          </cell>
          <cell r="J1771">
            <v>21348306</v>
          </cell>
        </row>
        <row r="1772">
          <cell r="C1772" t="str">
            <v xml:space="preserve">Adquirir servicios profesionales y de apoyo para  el proceso de mejoramiento genetico y sanidad animal  </v>
          </cell>
          <cell r="G1772">
            <v>21400000</v>
          </cell>
          <cell r="J1772">
            <v>21348306</v>
          </cell>
        </row>
        <row r="1773">
          <cell r="C1773" t="str">
            <v>ACDO 03 DE 2016 FDO AGROPECUARIO</v>
          </cell>
          <cell r="G1773">
            <v>21400000</v>
          </cell>
          <cell r="J1773">
            <v>21348306</v>
          </cell>
        </row>
        <row r="1774">
          <cell r="C1774" t="str">
            <v>AMBIENTE Y DESARROLLO SOSTENIBLE</v>
          </cell>
          <cell r="G1774">
            <v>6200000</v>
          </cell>
          <cell r="J1774">
            <v>0</v>
          </cell>
        </row>
        <row r="1775">
          <cell r="C1775" t="str">
            <v>CAMPOAVANZA</v>
          </cell>
          <cell r="G1775">
            <v>6200000</v>
          </cell>
          <cell r="J1775">
            <v>0</v>
          </cell>
        </row>
        <row r="1776">
          <cell r="C1776" t="str">
            <v>Aumentar a 60 los usuarios vinculados a estrategias de fortalecimiento de negocios verdes.</v>
          </cell>
          <cell r="G1776">
            <v>6200000</v>
          </cell>
          <cell r="J1776">
            <v>0</v>
          </cell>
        </row>
        <row r="1777">
          <cell r="C1777" t="str">
            <v>Adquisición de bienes y servicios</v>
          </cell>
          <cell r="G1777">
            <v>6200000</v>
          </cell>
          <cell r="J1777">
            <v>0</v>
          </cell>
        </row>
        <row r="1778">
          <cell r="C1778" t="str">
            <v>Adquisiciones diferentes de activos</v>
          </cell>
          <cell r="G1778">
            <v>6200000</v>
          </cell>
          <cell r="J1778">
            <v>0</v>
          </cell>
        </row>
        <row r="1779">
          <cell r="C1779" t="str">
            <v>Adquisiciones de servicios</v>
          </cell>
          <cell r="G1779">
            <v>6200000</v>
          </cell>
          <cell r="J1779">
            <v>0</v>
          </cell>
        </row>
        <row r="1780">
          <cell r="C1780" t="str">
            <v xml:space="preserve">Servicios prestados a las empresas y servicios de producción </v>
          </cell>
          <cell r="G1780">
            <v>6200000</v>
          </cell>
          <cell r="J1780">
            <v>0</v>
          </cell>
        </row>
        <row r="1781">
          <cell r="C1781" t="str">
            <v xml:space="preserve">Adquirir servicios profesionales y de apoyo para el acompañamiento y fortalecimiento de los negocios verdes. </v>
          </cell>
          <cell r="G1781">
            <v>6200000</v>
          </cell>
          <cell r="J1781">
            <v>0</v>
          </cell>
        </row>
        <row r="1782">
          <cell r="C1782" t="str">
            <v>ACDO 03 DE 2016 FDO AGROPECUARIO</v>
          </cell>
          <cell r="G1782">
            <v>6200000</v>
          </cell>
          <cell r="J1782">
            <v>0</v>
          </cell>
        </row>
        <row r="1783">
          <cell r="C1783" t="str">
            <v>CIENCIA, TECNOLOGÍA E INNOVACIÓN</v>
          </cell>
          <cell r="G1783">
            <v>92887502</v>
          </cell>
          <cell r="J1783">
            <v>22500000</v>
          </cell>
        </row>
        <row r="1784">
          <cell r="C1784" t="str">
            <v>GENERACIÓN PRO: ZIPA AVANZA</v>
          </cell>
          <cell r="G1784">
            <v>92887502</v>
          </cell>
          <cell r="J1784">
            <v>22500000</v>
          </cell>
        </row>
        <row r="1785">
          <cell r="C1785" t="str">
            <v>Crear el centro de innovación y pensamiento</v>
          </cell>
          <cell r="G1785">
            <v>92887502</v>
          </cell>
          <cell r="J1785">
            <v>22500000</v>
          </cell>
        </row>
        <row r="1786">
          <cell r="C1786" t="str">
            <v>Adquisición de bienes y servicios</v>
          </cell>
          <cell r="G1786">
            <v>92887502</v>
          </cell>
          <cell r="J1786">
            <v>22500000</v>
          </cell>
        </row>
        <row r="1787">
          <cell r="C1787" t="str">
            <v>Adquisiciones diferentes de activos</v>
          </cell>
          <cell r="G1787">
            <v>92887502</v>
          </cell>
          <cell r="J1787">
            <v>22500000</v>
          </cell>
        </row>
        <row r="1788">
          <cell r="C1788" t="str">
            <v>Adquisición de servicios</v>
          </cell>
          <cell r="G1788">
            <v>92887502</v>
          </cell>
          <cell r="J1788">
            <v>22500000</v>
          </cell>
        </row>
        <row r="1789">
          <cell r="C1789" t="str">
            <v>Servicios prestados a las empresas y servicios de producción</v>
          </cell>
          <cell r="G1789">
            <v>32000000</v>
          </cell>
          <cell r="J1789">
            <v>22500000</v>
          </cell>
        </row>
        <row r="1790">
          <cell r="C1790" t="str">
            <v>Adquirir servicios profesionales y de apoyo orientados a crear el centro de innovación</v>
          </cell>
          <cell r="G1790">
            <v>32000000</v>
          </cell>
          <cell r="J1790">
            <v>22500000</v>
          </cell>
        </row>
        <row r="1791">
          <cell r="C1791" t="str">
            <v>RB RECURSOS PROPIOS ICLD</v>
          </cell>
          <cell r="G1791">
            <v>32000000</v>
          </cell>
          <cell r="J1791">
            <v>22500000</v>
          </cell>
        </row>
        <row r="1792">
          <cell r="C1792" t="str">
            <v>Servicios para la comunidad, sociales y personales</v>
          </cell>
          <cell r="G1792">
            <v>60887502</v>
          </cell>
          <cell r="J1792">
            <v>0</v>
          </cell>
        </row>
        <row r="1793">
          <cell r="C1793" t="str">
            <v>Adquisicion de bienes orientados a la creacion del centro de innovacion y pensamiento</v>
          </cell>
          <cell r="G1793">
            <v>60887502</v>
          </cell>
          <cell r="J1793">
            <v>0</v>
          </cell>
        </row>
        <row r="1794">
          <cell r="C1794" t="str">
            <v>SGP OTROS SECTORES</v>
          </cell>
          <cell r="G1794">
            <v>60887502</v>
          </cell>
          <cell r="J1794">
            <v>0</v>
          </cell>
        </row>
        <row r="1795">
          <cell r="C1795" t="str">
            <v>COMERCIO, INDUSTRIA Y TURISMO</v>
          </cell>
          <cell r="G1795">
            <v>11613083800.139999</v>
          </cell>
          <cell r="J1795">
            <v>4983362075.9200001</v>
          </cell>
        </row>
        <row r="1796">
          <cell r="C1796" t="str">
            <v>LA CIUDAD DE LA SAL, UN DESTINO CON MAGIA HISTÓRICA Y CULTURAL</v>
          </cell>
          <cell r="G1796">
            <v>11067083800.139999</v>
          </cell>
          <cell r="J1796">
            <v>4925862075.9200001</v>
          </cell>
        </row>
        <row r="1797">
          <cell r="C1797" t="str">
            <v xml:space="preserve">Implementar 26 metas del Plan de Desarrollo Turístico Prospectivo 2029 (PDTP) Acuerdo 09 de 28 de noviembre de 2019. </v>
          </cell>
          <cell r="G1797">
            <v>10767083800.139999</v>
          </cell>
          <cell r="J1797">
            <v>4925862075.9200001</v>
          </cell>
        </row>
        <row r="1798">
          <cell r="C1798" t="str">
            <v>Adquisición de bienes y servicios</v>
          </cell>
          <cell r="G1798">
            <v>10767083800.139999</v>
          </cell>
          <cell r="J1798">
            <v>4925862075.9200001</v>
          </cell>
        </row>
        <row r="1799">
          <cell r="C1799" t="str">
            <v>Adquisiciones diferentes de activos</v>
          </cell>
          <cell r="G1799">
            <v>10767083800.139999</v>
          </cell>
          <cell r="J1799">
            <v>4925862075.9200001</v>
          </cell>
        </row>
        <row r="1800">
          <cell r="C1800" t="str">
            <v>Adquisiciones de servicios</v>
          </cell>
          <cell r="G1800">
            <v>10767083800.139999</v>
          </cell>
          <cell r="J1800">
            <v>4925862075.9200001</v>
          </cell>
        </row>
        <row r="1801">
          <cell r="C1801" t="str">
            <v>Servicios prestados a las empresas y servicios de producción</v>
          </cell>
          <cell r="G1801">
            <v>9927906889.1399994</v>
          </cell>
          <cell r="J1801">
            <v>4086690687.9200001</v>
          </cell>
        </row>
        <row r="1802">
          <cell r="C1802" t="str">
            <v xml:space="preserve">Atender a los turistas que visitan la catedral de sal </v>
          </cell>
          <cell r="G1802">
            <v>9927906889.1399994</v>
          </cell>
          <cell r="J1802">
            <v>4086690687.9200001</v>
          </cell>
        </row>
        <row r="1803">
          <cell r="C1803" t="str">
            <v>INGRESOS CATEDRAL DE SAL SSF</v>
          </cell>
          <cell r="G1803">
            <v>8427906889.1400003</v>
          </cell>
          <cell r="J1803">
            <v>3258596070.9200001</v>
          </cell>
        </row>
        <row r="1804">
          <cell r="C1804" t="str">
            <v>RB INGRESOS CATEDRAL DE SAL</v>
          </cell>
          <cell r="G1804">
            <v>1500000000</v>
          </cell>
          <cell r="J1804">
            <v>828094617</v>
          </cell>
        </row>
        <row r="1805">
          <cell r="C1805" t="str">
            <v>Servicios para la comunidad, sociales y personales</v>
          </cell>
          <cell r="G1805">
            <v>839176911</v>
          </cell>
          <cell r="J1805">
            <v>839171388</v>
          </cell>
        </row>
        <row r="1806">
          <cell r="C1806" t="str">
            <v>Garantizar la ejecución de 26 metas del Plan de Desarrollo Turístico Prospectivo 2029</v>
          </cell>
          <cell r="G1806">
            <v>839176911</v>
          </cell>
          <cell r="J1806">
            <v>839171388</v>
          </cell>
        </row>
        <row r="1807">
          <cell r="C1807" t="str">
            <v>RTOS FROS INGRESOS CATEDRAL DE SAL</v>
          </cell>
          <cell r="G1807">
            <v>12226000</v>
          </cell>
          <cell r="J1807">
            <v>12226000</v>
          </cell>
        </row>
        <row r="1808">
          <cell r="C1808" t="str">
            <v>RB INGRESOS CATEDRAL DE SAL</v>
          </cell>
          <cell r="G1808">
            <v>172950911</v>
          </cell>
          <cell r="J1808">
            <v>172950911</v>
          </cell>
        </row>
        <row r="1809">
          <cell r="C1809" t="str">
            <v>SGP OTROS SECTORES</v>
          </cell>
          <cell r="G1809">
            <v>600000000</v>
          </cell>
          <cell r="J1809">
            <v>599994477</v>
          </cell>
        </row>
        <row r="1810">
          <cell r="C1810" t="str">
            <v>RTOS FROS. SGP OTROS SECTORES</v>
          </cell>
          <cell r="G1810">
            <v>54000000</v>
          </cell>
          <cell r="J1810">
            <v>54000000</v>
          </cell>
        </row>
        <row r="1811">
          <cell r="C1811" t="str">
            <v xml:space="preserve">Construir y habilitar el Paseo de La Esperanza </v>
          </cell>
          <cell r="G1811">
            <v>300000000</v>
          </cell>
          <cell r="J1811">
            <v>0</v>
          </cell>
        </row>
        <row r="1812">
          <cell r="C1812" t="str">
            <v xml:space="preserve">Construir y habilitar el paseo de la esperanza </v>
          </cell>
          <cell r="G1812">
            <v>300000000</v>
          </cell>
          <cell r="J1812">
            <v>0</v>
          </cell>
        </row>
        <row r="1813">
          <cell r="C1813" t="str">
            <v>RB INGRESOS CATEDRAL DE SAL</v>
          </cell>
          <cell r="G1813">
            <v>300000000</v>
          </cell>
          <cell r="J1813">
            <v>0</v>
          </cell>
        </row>
        <row r="1814">
          <cell r="C1814" t="str">
            <v>ZIPAINNOVA: TRANSFORMANDO IDEAS EN REALIDADES COMERCIALES</v>
          </cell>
          <cell r="G1814">
            <v>546000000</v>
          </cell>
          <cell r="J1814">
            <v>57500000</v>
          </cell>
        </row>
        <row r="1815">
          <cell r="C1815" t="str">
            <v>Aumentar a 200 los beneficiados del Fondo Progresa</v>
          </cell>
          <cell r="G1815">
            <v>546000000</v>
          </cell>
          <cell r="J1815">
            <v>57500000</v>
          </cell>
        </row>
        <row r="1816">
          <cell r="C1816" t="str">
            <v>Adquisición de bienes y servicios</v>
          </cell>
          <cell r="G1816">
            <v>546000000</v>
          </cell>
          <cell r="J1816">
            <v>57500000</v>
          </cell>
        </row>
        <row r="1817">
          <cell r="C1817" t="str">
            <v>Adquisiciones diferentes de activos</v>
          </cell>
          <cell r="G1817">
            <v>546000000</v>
          </cell>
          <cell r="J1817">
            <v>57500000</v>
          </cell>
        </row>
        <row r="1818">
          <cell r="C1818" t="str">
            <v>Adquisiciones de servicios</v>
          </cell>
          <cell r="G1818">
            <v>546000000</v>
          </cell>
          <cell r="J1818">
            <v>57500000</v>
          </cell>
        </row>
        <row r="1819">
          <cell r="C1819" t="str">
            <v>Servicios para la comunidad, sociales y personales</v>
          </cell>
          <cell r="G1819">
            <v>546000000</v>
          </cell>
          <cell r="J1819">
            <v>57500000</v>
          </cell>
        </row>
        <row r="1820">
          <cell r="C1820" t="str">
            <v xml:space="preserve">Garantizar el desarrollo efectivo de Fondo Progresa </v>
          </cell>
          <cell r="G1820">
            <v>546000000</v>
          </cell>
          <cell r="J1820">
            <v>57500000</v>
          </cell>
        </row>
        <row r="1821">
          <cell r="C1821" t="str">
            <v>RB INGRESOS CATEDRAL DE SAL</v>
          </cell>
          <cell r="G1821">
            <v>546000000</v>
          </cell>
          <cell r="J1821">
            <v>57500000</v>
          </cell>
        </row>
        <row r="1822">
          <cell r="C1822" t="str">
            <v>EDUCACIÓN</v>
          </cell>
          <cell r="G1822">
            <v>49403469524.010002</v>
          </cell>
          <cell r="J1822">
            <v>37338134744</v>
          </cell>
        </row>
        <row r="1823">
          <cell r="C1823" t="str">
            <v>ZIPAEDUCA: CALIDAD QUE INSPIRA</v>
          </cell>
          <cell r="G1823">
            <v>48943932438.010002</v>
          </cell>
          <cell r="J1823">
            <v>36898173658</v>
          </cell>
        </row>
        <row r="1824">
          <cell r="C1824" t="str">
            <v>Acompañar a 45 Prestadores de Educación Inicial en la formulación de su propuesta pedagógica</v>
          </cell>
          <cell r="G1824">
            <v>4320000</v>
          </cell>
          <cell r="J1824">
            <v>4320000</v>
          </cell>
        </row>
        <row r="1825">
          <cell r="C1825" t="str">
            <v>Adquisición de bienes y servicios</v>
          </cell>
          <cell r="G1825">
            <v>4320000</v>
          </cell>
          <cell r="J1825">
            <v>4320000</v>
          </cell>
        </row>
        <row r="1826">
          <cell r="C1826" t="str">
            <v>Adquisiciones diferentes de activos</v>
          </cell>
          <cell r="G1826">
            <v>4320000</v>
          </cell>
          <cell r="J1826">
            <v>4320000</v>
          </cell>
        </row>
        <row r="1827">
          <cell r="C1827" t="str">
            <v>Adquisiciones de servicios</v>
          </cell>
          <cell r="G1827">
            <v>4320000</v>
          </cell>
          <cell r="J1827">
            <v>4320000</v>
          </cell>
        </row>
        <row r="1828">
          <cell r="C1828" t="str">
            <v xml:space="preserve">Servicios prestados a las empresas y servicios de producción </v>
          </cell>
          <cell r="G1828">
            <v>4320000</v>
          </cell>
          <cell r="J1828">
            <v>4320000</v>
          </cell>
        </row>
        <row r="1829">
          <cell r="C1829" t="str">
            <v>Adquirir servicios profesionales y de apoyo para realizar actividades de fortalecimiento de la calidad educativa</v>
          </cell>
          <cell r="G1829">
            <v>4320000</v>
          </cell>
          <cell r="J1829">
            <v>4320000</v>
          </cell>
        </row>
        <row r="1830">
          <cell r="C1830" t="str">
            <v>ICLD- IMPUESTOS</v>
          </cell>
          <cell r="G1830">
            <v>4320000</v>
          </cell>
          <cell r="J1830">
            <v>4320000</v>
          </cell>
        </row>
        <row r="1831">
          <cell r="C1831" t="str">
            <v>Caracterizar 24 Prestadores Privados de Educación Inicial en sus condiciones de calidad de acuerdo con la Guia 51 del Ministerio de Educación Nacional.</v>
          </cell>
          <cell r="G1831">
            <v>4320000</v>
          </cell>
          <cell r="J1831">
            <v>4320000</v>
          </cell>
        </row>
        <row r="1832">
          <cell r="C1832" t="str">
            <v>Adquisición de bienes y servicios</v>
          </cell>
          <cell r="G1832">
            <v>4320000</v>
          </cell>
          <cell r="J1832">
            <v>4320000</v>
          </cell>
        </row>
        <row r="1833">
          <cell r="C1833" t="str">
            <v>Adquisiciones diferentes de activos</v>
          </cell>
          <cell r="G1833">
            <v>4320000</v>
          </cell>
          <cell r="J1833">
            <v>4320000</v>
          </cell>
        </row>
        <row r="1834">
          <cell r="C1834" t="str">
            <v>Adquisiciones de servicios</v>
          </cell>
          <cell r="G1834">
            <v>4320000</v>
          </cell>
          <cell r="J1834">
            <v>4320000</v>
          </cell>
        </row>
        <row r="1835">
          <cell r="C1835" t="str">
            <v xml:space="preserve">Servicios prestados a las empresas y servicios de producción </v>
          </cell>
          <cell r="G1835">
            <v>4320000</v>
          </cell>
          <cell r="J1835">
            <v>4320000</v>
          </cell>
        </row>
        <row r="1836">
          <cell r="C1836" t="str">
            <v>Adquirir servicios profesionales y de apoyo para realizar actividades de fortalecimiento de la calidad educativa</v>
          </cell>
          <cell r="G1836">
            <v>4320000</v>
          </cell>
          <cell r="J1836">
            <v>4320000</v>
          </cell>
        </row>
        <row r="1837">
          <cell r="C1837" t="str">
            <v>SGP OTROS SECTORES</v>
          </cell>
          <cell r="G1837">
            <v>4320000</v>
          </cell>
          <cell r="J1837">
            <v>4320000</v>
          </cell>
        </row>
        <row r="1838">
          <cell r="C1838" t="str">
            <v>Beneficiar a 1600 niños y niñas que transitan a grado transición de las instituciones educativas oficiales con estrategias de acogida, bienestar y permanencia</v>
          </cell>
          <cell r="G1838">
            <v>4320000</v>
          </cell>
          <cell r="J1838">
            <v>4320000</v>
          </cell>
        </row>
        <row r="1839">
          <cell r="C1839" t="str">
            <v>Adquisición de bienes y servicios</v>
          </cell>
          <cell r="G1839">
            <v>4320000</v>
          </cell>
          <cell r="J1839">
            <v>4320000</v>
          </cell>
        </row>
        <row r="1840">
          <cell r="C1840" t="str">
            <v>Adquisiciones diferentes de activos</v>
          </cell>
          <cell r="G1840">
            <v>4320000</v>
          </cell>
          <cell r="J1840">
            <v>4320000</v>
          </cell>
        </row>
        <row r="1841">
          <cell r="C1841" t="str">
            <v>Adquisiciones de servicios</v>
          </cell>
          <cell r="G1841">
            <v>4320000</v>
          </cell>
          <cell r="J1841">
            <v>4320000</v>
          </cell>
        </row>
        <row r="1842">
          <cell r="C1842" t="str">
            <v xml:space="preserve">Servicios prestados a las empresas y servicios de producción </v>
          </cell>
          <cell r="G1842">
            <v>4320000</v>
          </cell>
          <cell r="J1842">
            <v>4320000</v>
          </cell>
        </row>
        <row r="1843">
          <cell r="C1843" t="str">
            <v>Adquirir servicios profesionales y de apoyo para realizar actividades de fortalecimiento de la calidad educativa</v>
          </cell>
          <cell r="G1843">
            <v>4320000</v>
          </cell>
          <cell r="J1843">
            <v>4320000</v>
          </cell>
        </row>
        <row r="1844">
          <cell r="C1844" t="str">
            <v>ICLD- IMPUESTOS</v>
          </cell>
          <cell r="G1844">
            <v>4320000</v>
          </cell>
          <cell r="J1844">
            <v>4320000</v>
          </cell>
        </row>
        <row r="1845">
          <cell r="C1845" t="str">
            <v>Formar a 1200 padres, madres o cuidadores en procesos de desarrollo infantil para el ingreso a la educación formal</v>
          </cell>
          <cell r="G1845">
            <v>4320000</v>
          </cell>
          <cell r="J1845">
            <v>4320000</v>
          </cell>
        </row>
        <row r="1846">
          <cell r="C1846" t="str">
            <v>Adquisición de bienes y servicios</v>
          </cell>
          <cell r="G1846">
            <v>4320000</v>
          </cell>
          <cell r="J1846">
            <v>4320000</v>
          </cell>
        </row>
        <row r="1847">
          <cell r="C1847" t="str">
            <v>Adquisiciones diferentes de activos</v>
          </cell>
          <cell r="G1847">
            <v>4320000</v>
          </cell>
          <cell r="J1847">
            <v>4320000</v>
          </cell>
        </row>
        <row r="1848">
          <cell r="C1848" t="str">
            <v>Adquisiciones de servicios</v>
          </cell>
          <cell r="G1848">
            <v>4320000</v>
          </cell>
          <cell r="J1848">
            <v>4320000</v>
          </cell>
        </row>
        <row r="1849">
          <cell r="C1849" t="str">
            <v xml:space="preserve">Servicios prestados a las empresas y servicios de producción </v>
          </cell>
          <cell r="G1849">
            <v>4320000</v>
          </cell>
          <cell r="J1849">
            <v>4320000</v>
          </cell>
        </row>
        <row r="1850">
          <cell r="C1850" t="str">
            <v>Adquirir servicios profesionales y de apoyo para realizar actividades de fortalecimiento de la calidad educativa</v>
          </cell>
          <cell r="G1850">
            <v>4320000</v>
          </cell>
          <cell r="J1850">
            <v>4320000</v>
          </cell>
        </row>
        <row r="1851">
          <cell r="C1851" t="str">
            <v>SGP OTROS SECTORES</v>
          </cell>
          <cell r="G1851">
            <v>4320000</v>
          </cell>
          <cell r="J1851">
            <v>4320000</v>
          </cell>
        </row>
        <row r="1852">
          <cell r="C1852" t="str">
            <v>Acompañar a 16 establecimientos educativos en la adecuación del proyecto educativo institucional con el Decreto 1411 de 2022 </v>
          </cell>
          <cell r="G1852">
            <v>4320000</v>
          </cell>
          <cell r="J1852">
            <v>4320000</v>
          </cell>
        </row>
        <row r="1853">
          <cell r="C1853" t="str">
            <v>Adquisición de bienes y servicios</v>
          </cell>
          <cell r="G1853">
            <v>4320000</v>
          </cell>
          <cell r="J1853">
            <v>4320000</v>
          </cell>
        </row>
        <row r="1854">
          <cell r="C1854" t="str">
            <v>Adquisiciones diferentes de activos</v>
          </cell>
          <cell r="G1854">
            <v>4320000</v>
          </cell>
          <cell r="J1854">
            <v>4320000</v>
          </cell>
        </row>
        <row r="1855">
          <cell r="C1855" t="str">
            <v>Adquisiciones de servicios</v>
          </cell>
          <cell r="G1855">
            <v>4320000</v>
          </cell>
          <cell r="J1855">
            <v>4320000</v>
          </cell>
        </row>
        <row r="1856">
          <cell r="C1856" t="str">
            <v xml:space="preserve">Servicios prestados a las empresas y servicios de producción </v>
          </cell>
          <cell r="G1856">
            <v>4320000</v>
          </cell>
          <cell r="J1856">
            <v>4320000</v>
          </cell>
        </row>
        <row r="1857">
          <cell r="C1857" t="str">
            <v>Adquirir servicios profesionales y de apoyo para realizar actividades de fortalecimiento de la calidad educativa</v>
          </cell>
          <cell r="G1857">
            <v>4320000</v>
          </cell>
          <cell r="J1857">
            <v>4320000</v>
          </cell>
        </row>
        <row r="1858">
          <cell r="C1858" t="str">
            <v>ICLD- IMPUESTOS</v>
          </cell>
          <cell r="G1858">
            <v>4320000</v>
          </cell>
          <cell r="J1858">
            <v>4320000</v>
          </cell>
        </row>
        <row r="1859">
          <cell r="C1859" t="str">
            <v>Formar a 170 docentes de preescolar y agentes educativos de educación inicial formados en prácticas pedagógicas</v>
          </cell>
          <cell r="G1859">
            <v>35500000</v>
          </cell>
          <cell r="J1859">
            <v>35382855</v>
          </cell>
        </row>
        <row r="1860">
          <cell r="C1860" t="str">
            <v>Adquisición de bienes y servicios</v>
          </cell>
          <cell r="G1860">
            <v>35500000</v>
          </cell>
          <cell r="J1860">
            <v>35382855</v>
          </cell>
        </row>
        <row r="1861">
          <cell r="C1861" t="str">
            <v>Adquisiciones diferentes de activos</v>
          </cell>
          <cell r="G1861">
            <v>35500000</v>
          </cell>
          <cell r="J1861">
            <v>35382855</v>
          </cell>
        </row>
        <row r="1862">
          <cell r="C1862" t="str">
            <v>Adquisiciones de servicios</v>
          </cell>
          <cell r="G1862">
            <v>35500000</v>
          </cell>
          <cell r="J1862">
            <v>35382855</v>
          </cell>
        </row>
        <row r="1863">
          <cell r="C1863" t="str">
            <v xml:space="preserve">Servicios prestados a las empresas y servicios de producción </v>
          </cell>
          <cell r="G1863">
            <v>35500000</v>
          </cell>
          <cell r="J1863">
            <v>35382855</v>
          </cell>
        </row>
        <row r="1864">
          <cell r="C1864" t="str">
            <v>Adquirir servicios profesionales y de apoyo para realizar actividades de formacion de practicas pedagogicas</v>
          </cell>
          <cell r="G1864">
            <v>35500000</v>
          </cell>
          <cell r="J1864">
            <v>35382855</v>
          </cell>
        </row>
        <row r="1865">
          <cell r="C1865" t="str">
            <v>SGP OTROS SECTORES</v>
          </cell>
          <cell r="G1865">
            <v>35500000</v>
          </cell>
          <cell r="J1865">
            <v>35382855</v>
          </cell>
        </row>
        <row r="1866">
          <cell r="C1866" t="str">
            <v>Dotar 16 sedes con material pedagógico de educación inicial y/o literatura especializada</v>
          </cell>
          <cell r="G1866">
            <v>91983026</v>
          </cell>
          <cell r="J1866">
            <v>0</v>
          </cell>
        </row>
        <row r="1867">
          <cell r="C1867" t="str">
            <v>Adquisición de bienes y servicios</v>
          </cell>
          <cell r="G1867">
            <v>91983026</v>
          </cell>
          <cell r="J1867">
            <v>0</v>
          </cell>
        </row>
        <row r="1868">
          <cell r="C1868" t="str">
            <v>Adquisiciones diferentes de activos</v>
          </cell>
          <cell r="G1868">
            <v>91983026</v>
          </cell>
          <cell r="J1868">
            <v>0</v>
          </cell>
        </row>
        <row r="1869">
          <cell r="C1869" t="str">
            <v>Materiales y suministros</v>
          </cell>
          <cell r="G1869">
            <v>91983026</v>
          </cell>
          <cell r="J1869">
            <v>0</v>
          </cell>
        </row>
        <row r="1870">
          <cell r="C1870" t="str">
            <v xml:space="preserve">Otros bienes transportables </v>
          </cell>
          <cell r="G1870">
            <v>91983026</v>
          </cell>
          <cell r="J1870">
            <v>0</v>
          </cell>
        </row>
        <row r="1871">
          <cell r="C1871" t="str">
            <v>Adquisicion de material pedagogico y literatura especializada</v>
          </cell>
          <cell r="G1871">
            <v>91983026</v>
          </cell>
          <cell r="J1871">
            <v>0</v>
          </cell>
        </row>
        <row r="1872">
          <cell r="C1872" t="str">
            <v>SGP CALIDAD MATRICULA</v>
          </cell>
          <cell r="G1872">
            <v>91983026</v>
          </cell>
          <cell r="J1872">
            <v>0</v>
          </cell>
        </row>
        <row r="1873">
          <cell r="C1873" t="str">
            <v>Construir 15 aulas en sedes educativas oficiales </v>
          </cell>
          <cell r="G1873">
            <v>209075800</v>
          </cell>
          <cell r="J1873">
            <v>0</v>
          </cell>
        </row>
        <row r="1874">
          <cell r="C1874" t="str">
            <v>Adquisición de bienes y servicios</v>
          </cell>
          <cell r="G1874">
            <v>209075800</v>
          </cell>
          <cell r="J1874">
            <v>0</v>
          </cell>
        </row>
        <row r="1875">
          <cell r="C1875" t="str">
            <v>Adquisiciones diferentes de activos</v>
          </cell>
          <cell r="G1875">
            <v>209075800</v>
          </cell>
          <cell r="J1875">
            <v>0</v>
          </cell>
        </row>
        <row r="1876">
          <cell r="C1876" t="str">
            <v>Adquisiciones de servicios</v>
          </cell>
          <cell r="G1876">
            <v>209075800</v>
          </cell>
          <cell r="J1876">
            <v>0</v>
          </cell>
        </row>
        <row r="1877">
          <cell r="C1877" t="str">
            <v xml:space="preserve">Servicios prestados a las empresas y servicios de producción </v>
          </cell>
          <cell r="G1877">
            <v>209075800</v>
          </cell>
          <cell r="J1877">
            <v>0</v>
          </cell>
        </row>
        <row r="1878">
          <cell r="C1878" t="str">
            <v xml:space="preserve">Adquirir servicios profesionales y de apoyo de actividades  estudios y diseño </v>
          </cell>
          <cell r="G1878">
            <v>209075800</v>
          </cell>
          <cell r="J1878">
            <v>0</v>
          </cell>
        </row>
        <row r="1879">
          <cell r="C1879" t="str">
            <v>RECURSOS DEL CREDITO ACUERDO 04 DE 2024</v>
          </cell>
          <cell r="G1879">
            <v>209075800</v>
          </cell>
          <cell r="J1879">
            <v>0</v>
          </cell>
        </row>
        <row r="1880">
          <cell r="C1880" t="str">
            <v>Realizar el mantenimiento para las 40 sedes educativas oficiales del municipio</v>
          </cell>
          <cell r="G1880">
            <v>54172538</v>
          </cell>
          <cell r="J1880">
            <v>0</v>
          </cell>
        </row>
        <row r="1881">
          <cell r="C1881" t="str">
            <v>Adquisición de bienes y servicios</v>
          </cell>
          <cell r="G1881">
            <v>54172538</v>
          </cell>
          <cell r="J1881">
            <v>0</v>
          </cell>
        </row>
        <row r="1882">
          <cell r="C1882" t="str">
            <v>Adquisiciones diferentes de activos</v>
          </cell>
          <cell r="G1882">
            <v>54172538</v>
          </cell>
          <cell r="J1882">
            <v>0</v>
          </cell>
        </row>
        <row r="1883">
          <cell r="C1883" t="str">
            <v>Adquisición de servicios</v>
          </cell>
          <cell r="G1883">
            <v>54172538</v>
          </cell>
          <cell r="J1883">
            <v>0</v>
          </cell>
        </row>
        <row r="1884">
          <cell r="C1884" t="str">
            <v>Construcción y servicios de la construcción</v>
          </cell>
          <cell r="G1884">
            <v>54172538</v>
          </cell>
          <cell r="J1884">
            <v>0</v>
          </cell>
        </row>
        <row r="1885">
          <cell r="C1885" t="str">
            <v>Mantenimiento de la Infraestructura educativa IEM</v>
          </cell>
          <cell r="G1885">
            <v>54172538</v>
          </cell>
          <cell r="J1885">
            <v>0</v>
          </cell>
        </row>
        <row r="1886">
          <cell r="C1886" t="str">
            <v>INGR EDUCACION - ART 315 ETM ACDO 28-2013</v>
          </cell>
          <cell r="G1886">
            <v>20000000</v>
          </cell>
          <cell r="J1886">
            <v>0</v>
          </cell>
        </row>
        <row r="1887">
          <cell r="C1887" t="str">
            <v>RTOS FROS  - ART 315 ETM ACDO 28-2013</v>
          </cell>
          <cell r="G1887">
            <v>3000</v>
          </cell>
          <cell r="J1887">
            <v>0</v>
          </cell>
        </row>
        <row r="1888">
          <cell r="C1888" t="str">
            <v>SGP CALIDAD MATRICULA</v>
          </cell>
          <cell r="G1888">
            <v>34169538</v>
          </cell>
          <cell r="J1888">
            <v>0</v>
          </cell>
        </row>
        <row r="1889">
          <cell r="C1889" t="str">
            <v>Aumentar a 11364 las raciones suministradas del Programa de Alimentación Escolar (PAE)</v>
          </cell>
          <cell r="G1889">
            <v>615494002.82000005</v>
          </cell>
          <cell r="J1889">
            <v>608385669.5</v>
          </cell>
        </row>
        <row r="1890">
          <cell r="C1890" t="str">
            <v>Adquisición de bienes y servicios</v>
          </cell>
          <cell r="G1890">
            <v>615494002.82000005</v>
          </cell>
          <cell r="J1890">
            <v>608385669.5</v>
          </cell>
        </row>
        <row r="1891">
          <cell r="C1891" t="str">
            <v>Adquisiciones diferentes de activos</v>
          </cell>
          <cell r="G1891">
            <v>615494002.82000005</v>
          </cell>
          <cell r="J1891">
            <v>608385669.5</v>
          </cell>
        </row>
        <row r="1892">
          <cell r="C1892" t="str">
            <v>Materiales y suministros</v>
          </cell>
          <cell r="G1892">
            <v>520494002.81999999</v>
          </cell>
          <cell r="J1892">
            <v>520494002.5</v>
          </cell>
        </row>
        <row r="1893">
          <cell r="C1893" t="str">
            <v>Productos alimenticios, bebidas y tabaco</v>
          </cell>
          <cell r="G1893">
            <v>520494002.81999999</v>
          </cell>
          <cell r="J1893">
            <v>520494002.5</v>
          </cell>
        </row>
        <row r="1894">
          <cell r="C1894" t="str">
            <v>Otros productos alimenticios</v>
          </cell>
          <cell r="G1894">
            <v>520494002.81999999</v>
          </cell>
          <cell r="J1894">
            <v>520494002.5</v>
          </cell>
        </row>
        <row r="1895">
          <cell r="C1895" t="str">
            <v>SGP ALIMENTACION ESCOLAR VIGENCIA FUTURA</v>
          </cell>
          <cell r="G1895">
            <v>239493997.81999999</v>
          </cell>
          <cell r="J1895">
            <v>239493997.5</v>
          </cell>
        </row>
        <row r="1896">
          <cell r="C1896" t="str">
            <v>RTOS FROS.SGP.ALIMENTACION ESCOLAR VIGENCIA FUTURA</v>
          </cell>
          <cell r="G1896">
            <v>46183000</v>
          </cell>
          <cell r="J1896">
            <v>46183000</v>
          </cell>
        </row>
        <row r="1897">
          <cell r="C1897" t="str">
            <v>RB SGP ALIMENTACION ESCOLAR</v>
          </cell>
          <cell r="G1897">
            <v>4192460</v>
          </cell>
          <cell r="J1897">
            <v>4192460</v>
          </cell>
        </row>
        <row r="1898">
          <cell r="C1898" t="str">
            <v>SGP CALIDAD MATRICULA</v>
          </cell>
          <cell r="G1898">
            <v>129961387</v>
          </cell>
          <cell r="J1898">
            <v>129961387</v>
          </cell>
        </row>
        <row r="1899">
          <cell r="C1899" t="str">
            <v xml:space="preserve">RB RES MEN PAE REGULAR Y JORNADA UNICA </v>
          </cell>
          <cell r="G1899">
            <v>100663158</v>
          </cell>
          <cell r="J1899">
            <v>100663158</v>
          </cell>
        </row>
        <row r="1900">
          <cell r="C1900" t="str">
            <v>Adquisiciones de servicios</v>
          </cell>
          <cell r="G1900">
            <v>95000000</v>
          </cell>
          <cell r="J1900">
            <v>87891667</v>
          </cell>
        </row>
        <row r="1901">
          <cell r="C1901" t="str">
            <v xml:space="preserve">Servicios prestados a las empresas y servicios de producción </v>
          </cell>
          <cell r="G1901">
            <v>95000000</v>
          </cell>
          <cell r="J1901">
            <v>87891667</v>
          </cell>
        </row>
        <row r="1902">
          <cell r="C1902" t="str">
            <v>Adquirir servicios profesionales y de apoyo para la verifiacion del programa de Alimentacion escolar PAE</v>
          </cell>
          <cell r="G1902">
            <v>95000000</v>
          </cell>
          <cell r="J1902">
            <v>87891667</v>
          </cell>
        </row>
        <row r="1903">
          <cell r="C1903" t="str">
            <v>SGP OTROS SECTORES</v>
          </cell>
          <cell r="G1903">
            <v>95000000</v>
          </cell>
          <cell r="J1903">
            <v>87891667</v>
          </cell>
        </row>
        <row r="1904">
          <cell r="C1904" t="str">
            <v>Construir 2 Comedores Escolares en sedes educativas oficiales</v>
          </cell>
          <cell r="G1904">
            <v>284020800</v>
          </cell>
          <cell r="J1904">
            <v>0</v>
          </cell>
        </row>
        <row r="1905">
          <cell r="C1905" t="str">
            <v>Adquisición de bienes y servicios</v>
          </cell>
          <cell r="G1905">
            <v>284020800</v>
          </cell>
          <cell r="J1905">
            <v>0</v>
          </cell>
        </row>
        <row r="1906">
          <cell r="C1906" t="str">
            <v>Adquisiciones diferentes de activos</v>
          </cell>
          <cell r="G1906">
            <v>284020800</v>
          </cell>
          <cell r="J1906">
            <v>0</v>
          </cell>
        </row>
        <row r="1907">
          <cell r="C1907" t="str">
            <v>Adquisiciones de servicios</v>
          </cell>
          <cell r="G1907">
            <v>284020800</v>
          </cell>
          <cell r="J1907">
            <v>0</v>
          </cell>
        </row>
        <row r="1908">
          <cell r="C1908" t="str">
            <v xml:space="preserve">Servicios prestados a las empresas y servicios de producción </v>
          </cell>
          <cell r="G1908">
            <v>284020800</v>
          </cell>
          <cell r="J1908">
            <v>0</v>
          </cell>
        </row>
        <row r="1909">
          <cell r="C1909" t="str">
            <v xml:space="preserve">Adquirir servicios profesionales y de apoyo de actividades  estudios y diseño </v>
          </cell>
          <cell r="G1909">
            <v>284020800</v>
          </cell>
          <cell r="J1909">
            <v>0</v>
          </cell>
        </row>
        <row r="1910">
          <cell r="C1910" t="str">
            <v>RECURSOS DEL CREDITO ACUERDO 04 DE 2024</v>
          </cell>
          <cell r="G1910">
            <v>284020800</v>
          </cell>
          <cell r="J1910">
            <v>0</v>
          </cell>
        </row>
        <row r="1911">
          <cell r="C1911" t="str">
            <v>Realizar 4 dotaciones de equipos y menaje de los comedores escolares para las 10 Instituciones Educativas Municipales</v>
          </cell>
          <cell r="G1911">
            <v>50000000</v>
          </cell>
          <cell r="J1911">
            <v>0</v>
          </cell>
        </row>
        <row r="1912">
          <cell r="C1912" t="str">
            <v>Adquisición de bienes y servicios</v>
          </cell>
          <cell r="G1912">
            <v>50000000</v>
          </cell>
          <cell r="J1912">
            <v>0</v>
          </cell>
        </row>
        <row r="1913">
          <cell r="C1913" t="str">
            <v>Adquisiciones diferentes de activos</v>
          </cell>
          <cell r="G1913">
            <v>50000000</v>
          </cell>
          <cell r="J1913">
            <v>0</v>
          </cell>
        </row>
        <row r="1914">
          <cell r="C1914" t="str">
            <v>Adquisiciones de servicios</v>
          </cell>
          <cell r="G1914">
            <v>50000000</v>
          </cell>
          <cell r="J1914">
            <v>0</v>
          </cell>
        </row>
        <row r="1915">
          <cell r="C1915" t="str">
            <v xml:space="preserve">Servicios prestados a las empresas y servicios de producción </v>
          </cell>
          <cell r="G1915">
            <v>50000000</v>
          </cell>
          <cell r="J1915">
            <v>0</v>
          </cell>
        </row>
        <row r="1916">
          <cell r="C1916" t="str">
            <v>Adquirir servicios para el mantenimiento de  equipos y menajes de los comedores escolares IEM.</v>
          </cell>
          <cell r="G1916">
            <v>50000000</v>
          </cell>
          <cell r="J1916">
            <v>0</v>
          </cell>
        </row>
        <row r="1917">
          <cell r="C1917" t="str">
            <v>SGP CALIDAD MATRICULA</v>
          </cell>
          <cell r="G1917">
            <v>50000000</v>
          </cell>
          <cell r="J1917">
            <v>0</v>
          </cell>
        </row>
        <row r="1918">
          <cell r="C1918" t="str">
            <v>Mantener la estrategia de Transporte Escolar movilizando los estudiantes de las 3 Instituciones Educativas Municipales Rurales que cumplan con las condiciones de la estrategia todos los días del calendario académico</v>
          </cell>
          <cell r="G1918">
            <v>350000000</v>
          </cell>
          <cell r="J1918">
            <v>197267208</v>
          </cell>
        </row>
        <row r="1919">
          <cell r="C1919" t="str">
            <v>Adquisición de bienes y servicios</v>
          </cell>
          <cell r="G1919">
            <v>350000000</v>
          </cell>
          <cell r="J1919">
            <v>197267208</v>
          </cell>
        </row>
        <row r="1920">
          <cell r="C1920" t="str">
            <v>Adquisiciones diferentes de activos</v>
          </cell>
          <cell r="G1920">
            <v>350000000</v>
          </cell>
          <cell r="J1920">
            <v>197267208</v>
          </cell>
        </row>
        <row r="1921">
          <cell r="C1921" t="str">
            <v>Adquisiciones de servicios</v>
          </cell>
          <cell r="G1921">
            <v>350000000</v>
          </cell>
          <cell r="J1921">
            <v>197267208</v>
          </cell>
        </row>
        <row r="1922">
          <cell r="C1922" t="str">
            <v>servicios para la comunidad, sociales y personales</v>
          </cell>
          <cell r="G1922">
            <v>350000000</v>
          </cell>
          <cell r="J1922">
            <v>197267208</v>
          </cell>
        </row>
        <row r="1923">
          <cell r="C1923" t="str">
            <v>Subsidios de  transporte escolar</v>
          </cell>
          <cell r="G1923">
            <v>350000000</v>
          </cell>
          <cell r="J1923">
            <v>197267208</v>
          </cell>
        </row>
        <row r="1924">
          <cell r="C1924" t="str">
            <v>SGP CALIDAD MATRICULA</v>
          </cell>
          <cell r="G1924">
            <v>350000000</v>
          </cell>
          <cell r="J1924">
            <v>197267208</v>
          </cell>
        </row>
        <row r="1925">
          <cell r="C1925" t="str">
            <v>Beneficiar 10000 estudiantes de instituciones oficiales y privadas con estrategias para promover la Lectura, la escritura y la oralidad en el municipio.</v>
          </cell>
          <cell r="G1925">
            <v>68600000</v>
          </cell>
          <cell r="J1925">
            <v>68600000</v>
          </cell>
        </row>
        <row r="1926">
          <cell r="C1926" t="str">
            <v>Adquisición de bienes y servicios</v>
          </cell>
          <cell r="G1926">
            <v>68600000</v>
          </cell>
          <cell r="J1926">
            <v>68600000</v>
          </cell>
        </row>
        <row r="1927">
          <cell r="C1927" t="str">
            <v>Adquisiciones diferentes de activos</v>
          </cell>
          <cell r="G1927">
            <v>68600000</v>
          </cell>
          <cell r="J1927">
            <v>68600000</v>
          </cell>
        </row>
        <row r="1928">
          <cell r="C1928" t="str">
            <v>Adquisiciones de servicios</v>
          </cell>
          <cell r="G1928">
            <v>68600000</v>
          </cell>
          <cell r="J1928">
            <v>68600000</v>
          </cell>
        </row>
        <row r="1929">
          <cell r="C1929" t="str">
            <v xml:space="preserve">Servicios prestados a las empresas y servicios de producción </v>
          </cell>
          <cell r="G1929">
            <v>68600000</v>
          </cell>
          <cell r="J1929">
            <v>68600000</v>
          </cell>
        </row>
        <row r="1930">
          <cell r="C1930" t="str">
            <v>Adquirir servicios profesionales y de apoyo para realizar actividades orientadas dentro de la estrategia LEO</v>
          </cell>
          <cell r="G1930">
            <v>68600000</v>
          </cell>
          <cell r="J1930">
            <v>68600000</v>
          </cell>
        </row>
        <row r="1931">
          <cell r="C1931" t="str">
            <v>SGP OTROS SECTORES</v>
          </cell>
          <cell r="G1931">
            <v>68600000</v>
          </cell>
          <cell r="J1931">
            <v>68600000</v>
          </cell>
        </row>
        <row r="1932">
          <cell r="C1932" t="str">
            <v>Beneficiar 1500 estudiantes con estrategias promoción del bilingüismo </v>
          </cell>
          <cell r="G1932">
            <v>49564205</v>
          </cell>
          <cell r="J1932">
            <v>49564205</v>
          </cell>
        </row>
        <row r="1933">
          <cell r="C1933" t="str">
            <v>Adquisición de bienes y servicios</v>
          </cell>
          <cell r="G1933">
            <v>49564205</v>
          </cell>
          <cell r="J1933">
            <v>49564205</v>
          </cell>
        </row>
        <row r="1934">
          <cell r="C1934" t="str">
            <v>Adquisiciones diferentes de activos</v>
          </cell>
          <cell r="G1934">
            <v>49564205</v>
          </cell>
          <cell r="J1934">
            <v>49564205</v>
          </cell>
        </row>
        <row r="1935">
          <cell r="C1935" t="str">
            <v>Adquisiciones de servicios</v>
          </cell>
          <cell r="G1935">
            <v>49564205</v>
          </cell>
          <cell r="J1935">
            <v>49564205</v>
          </cell>
        </row>
        <row r="1936">
          <cell r="C1936" t="str">
            <v xml:space="preserve">Servicios prestados a las empresas y servicios de producción </v>
          </cell>
          <cell r="G1936">
            <v>49564205</v>
          </cell>
          <cell r="J1936">
            <v>49564205</v>
          </cell>
        </row>
        <row r="1937">
          <cell r="C1937" t="str">
            <v>Adquirir servicios profesionales y de apoyo para realizar actividades orientadas al desarrollo del bilinguismo</v>
          </cell>
          <cell r="G1937">
            <v>49564205</v>
          </cell>
          <cell r="J1937">
            <v>49564205</v>
          </cell>
        </row>
        <row r="1938">
          <cell r="C1938" t="str">
            <v>SGP OTROS SECTORES</v>
          </cell>
          <cell r="G1938">
            <v>49564205</v>
          </cell>
          <cell r="J1938">
            <v>49564205</v>
          </cell>
        </row>
        <row r="1939">
          <cell r="C1939" t="str">
            <v xml:space="preserve">Beneficiar a 400 estudiantes con estrategias de educación inclusiva en preescolar, básica y media  </v>
          </cell>
          <cell r="G1939">
            <v>132311431</v>
          </cell>
          <cell r="J1939">
            <v>116956492</v>
          </cell>
        </row>
        <row r="1940">
          <cell r="C1940" t="str">
            <v>Adquisición de bienes y servicios</v>
          </cell>
          <cell r="G1940">
            <v>132311431</v>
          </cell>
          <cell r="J1940">
            <v>116956492</v>
          </cell>
        </row>
        <row r="1941">
          <cell r="C1941" t="str">
            <v>Adquisiciones diferentes de activos</v>
          </cell>
          <cell r="G1941">
            <v>132311431</v>
          </cell>
          <cell r="J1941">
            <v>116956492</v>
          </cell>
        </row>
        <row r="1942">
          <cell r="C1942" t="str">
            <v>Adquisiciones de servicios</v>
          </cell>
          <cell r="G1942">
            <v>132311431</v>
          </cell>
          <cell r="J1942">
            <v>116956492</v>
          </cell>
        </row>
        <row r="1943">
          <cell r="C1943" t="str">
            <v xml:space="preserve">Servicios prestados a las empresas y servicios de producción </v>
          </cell>
          <cell r="G1943">
            <v>132311431</v>
          </cell>
          <cell r="J1943">
            <v>116956492</v>
          </cell>
        </row>
        <row r="1944">
          <cell r="C1944" t="str">
            <v>Adquirir servicios profesionales y de apoyo para realizar actividades pedagogicas y psicosocial a estudiantes con discapacidad</v>
          </cell>
          <cell r="G1944">
            <v>132311431</v>
          </cell>
          <cell r="J1944">
            <v>116956492</v>
          </cell>
        </row>
        <row r="1945">
          <cell r="C1945" t="str">
            <v>ICLD- IMPUESTOS</v>
          </cell>
          <cell r="G1945">
            <v>17832315</v>
          </cell>
          <cell r="J1945">
            <v>17832315</v>
          </cell>
        </row>
        <row r="1946">
          <cell r="C1946" t="str">
            <v xml:space="preserve">SGP EDUCACION PREST SERV- CSF </v>
          </cell>
          <cell r="G1946">
            <v>36408685</v>
          </cell>
          <cell r="J1946">
            <v>29637685</v>
          </cell>
        </row>
        <row r="1947">
          <cell r="C1947" t="str">
            <v xml:space="preserve">SGP EDUCACION PREST SERV SRPA </v>
          </cell>
          <cell r="G1947">
            <v>2257759</v>
          </cell>
          <cell r="J1947">
            <v>0</v>
          </cell>
        </row>
        <row r="1948">
          <cell r="C1948" t="str">
            <v>SGP OTROS SECTORES</v>
          </cell>
          <cell r="G1948">
            <v>75812672</v>
          </cell>
          <cell r="J1948">
            <v>69486492</v>
          </cell>
        </row>
        <row r="1949">
          <cell r="C1949" t="str">
            <v>Mantener en funcionamiento la planta docente y administrativa de las IEM</v>
          </cell>
          <cell r="G1949">
            <v>44882031520</v>
          </cell>
          <cell r="J1949">
            <v>33840590459</v>
          </cell>
        </row>
        <row r="1950">
          <cell r="C1950" t="str">
            <v>Gastos de personal</v>
          </cell>
          <cell r="G1950">
            <v>44882031520</v>
          </cell>
          <cell r="J1950">
            <v>33840590459</v>
          </cell>
        </row>
        <row r="1951">
          <cell r="C1951" t="str">
            <v>Planta de personal permanente</v>
          </cell>
          <cell r="G1951">
            <v>44882031520</v>
          </cell>
          <cell r="J1951">
            <v>33840590459</v>
          </cell>
        </row>
        <row r="1952">
          <cell r="C1952" t="str">
            <v>Factores salariales especiales</v>
          </cell>
          <cell r="G1952">
            <v>839806916</v>
          </cell>
          <cell r="J1952">
            <v>346062348</v>
          </cell>
        </row>
        <row r="1953">
          <cell r="C1953" t="str">
            <v>Sobresueldo docentes y directivos docentes Prescolar, Básica y Media</v>
          </cell>
          <cell r="G1953">
            <v>839806916</v>
          </cell>
          <cell r="J1953">
            <v>346062348</v>
          </cell>
        </row>
        <row r="1954">
          <cell r="C1954" t="str">
            <v>SGP EDUCACION PREST  SERV CSF DOCENTE</v>
          </cell>
          <cell r="G1954">
            <v>1332620</v>
          </cell>
          <cell r="J1954">
            <v>928435</v>
          </cell>
        </row>
        <row r="1955">
          <cell r="C1955" t="str">
            <v>SGP EDUCACION PREST- SERV CSF DIR DOCENTE</v>
          </cell>
          <cell r="G1955">
            <v>838474296</v>
          </cell>
          <cell r="J1955">
            <v>345133913</v>
          </cell>
        </row>
        <row r="1956">
          <cell r="C1956" t="str">
            <v>Factores constitutivos de salario</v>
          </cell>
          <cell r="G1956">
            <v>31475933373</v>
          </cell>
          <cell r="J1956">
            <v>21999257923</v>
          </cell>
        </row>
        <row r="1957">
          <cell r="C1957" t="str">
            <v>Factores salariales comunes</v>
          </cell>
          <cell r="G1957">
            <v>31475933373</v>
          </cell>
          <cell r="J1957">
            <v>21999257923</v>
          </cell>
        </row>
        <row r="1958">
          <cell r="C1958" t="str">
            <v xml:space="preserve">Sueldo básico </v>
          </cell>
          <cell r="G1958">
            <v>22526100951</v>
          </cell>
          <cell r="J1958">
            <v>19429407704</v>
          </cell>
        </row>
        <row r="1959">
          <cell r="C1959" t="str">
            <v>SGP EDUCACION PREST SERV CSF GTO ADMON</v>
          </cell>
          <cell r="G1959">
            <v>1412489133</v>
          </cell>
          <cell r="J1959">
            <v>970765268</v>
          </cell>
        </row>
        <row r="1960">
          <cell r="C1960" t="str">
            <v>SGP EDUCACION PREST  SERV CSF DOCENTE</v>
          </cell>
          <cell r="G1960">
            <v>17901827464</v>
          </cell>
          <cell r="J1960">
            <v>17217467955</v>
          </cell>
        </row>
        <row r="1961">
          <cell r="C1961" t="str">
            <v>SGP EDUCACION PREST- SERV CSF DIR DOCENTE</v>
          </cell>
          <cell r="G1961">
            <v>1392914943</v>
          </cell>
          <cell r="J1961">
            <v>1241174481</v>
          </cell>
        </row>
        <row r="1962">
          <cell r="C1962" t="str">
            <v>RB SGP EDUC PREST-SERV CSF</v>
          </cell>
          <cell r="G1962">
            <v>1818869411</v>
          </cell>
          <cell r="J1962">
            <v>0</v>
          </cell>
        </row>
        <row r="1963">
          <cell r="C1963" t="str">
            <v>Horas extras, dominicales, festivos y recargos</v>
          </cell>
          <cell r="G1963">
            <v>1062554571</v>
          </cell>
          <cell r="J1963">
            <v>675733039</v>
          </cell>
        </row>
        <row r="1964">
          <cell r="C1964" t="str">
            <v>SGP EDUCACION PREST  SERV CSF DOCENTE</v>
          </cell>
          <cell r="G1964">
            <v>953481340</v>
          </cell>
          <cell r="J1964">
            <v>630132813</v>
          </cell>
        </row>
        <row r="1965">
          <cell r="C1965" t="str">
            <v>SGP EDUCACION PREST- SERV CSF DIR DOCENTE</v>
          </cell>
          <cell r="G1965">
            <v>109073231</v>
          </cell>
          <cell r="J1965">
            <v>45600226</v>
          </cell>
        </row>
        <row r="1966">
          <cell r="C1966" t="str">
            <v xml:space="preserve">Subsidio de alimentación </v>
          </cell>
          <cell r="G1966">
            <v>25666369</v>
          </cell>
          <cell r="J1966">
            <v>16905836</v>
          </cell>
        </row>
        <row r="1967">
          <cell r="C1967" t="str">
            <v>SGP EDUCACION PREST SERV CSF GTO ADMON</v>
          </cell>
          <cell r="G1967">
            <v>23399705</v>
          </cell>
          <cell r="J1967">
            <v>15557600</v>
          </cell>
        </row>
        <row r="1968">
          <cell r="C1968" t="str">
            <v>SGP EDUCACION PREST  SERV CSF DOCENTE</v>
          </cell>
          <cell r="G1968">
            <v>2264189</v>
          </cell>
          <cell r="J1968">
            <v>1346196</v>
          </cell>
        </row>
        <row r="1969">
          <cell r="C1969" t="str">
            <v>SGP EDUCACION PREST- SERV CSF DIR DOCENTE</v>
          </cell>
          <cell r="G1969">
            <v>2475</v>
          </cell>
          <cell r="J1969">
            <v>2040</v>
          </cell>
        </row>
        <row r="1970">
          <cell r="C1970" t="str">
            <v xml:space="preserve">Auxilio de transporte         </v>
          </cell>
          <cell r="G1970">
            <v>68340954</v>
          </cell>
          <cell r="J1970">
            <v>27421200</v>
          </cell>
        </row>
        <row r="1971">
          <cell r="C1971" t="str">
            <v>SGP EDUCACION PREST SERV CSF GTO ADMON</v>
          </cell>
          <cell r="G1971">
            <v>38670477</v>
          </cell>
          <cell r="J1971">
            <v>27421200</v>
          </cell>
        </row>
        <row r="1972">
          <cell r="C1972" t="str">
            <v>SGP EDUCACION PREST  SERV CSF DOCENTE</v>
          </cell>
          <cell r="G1972">
            <v>29670477</v>
          </cell>
          <cell r="J1972">
            <v>0</v>
          </cell>
        </row>
        <row r="1973">
          <cell r="C1973" t="str">
            <v xml:space="preserve">Prima de servicio  </v>
          </cell>
          <cell r="G1973">
            <v>1735071064</v>
          </cell>
          <cell r="J1973">
            <v>1706905213</v>
          </cell>
        </row>
        <row r="1974">
          <cell r="C1974" t="str">
            <v>SGP EDUCACION PREST SERV CSF GTO ADMON</v>
          </cell>
          <cell r="G1974">
            <v>80129509</v>
          </cell>
          <cell r="J1974">
            <v>74076566</v>
          </cell>
        </row>
        <row r="1975">
          <cell r="C1975" t="str">
            <v>SGP EDUCACION PREST  SERV CSF DOCENTE</v>
          </cell>
          <cell r="G1975">
            <v>1503345820</v>
          </cell>
          <cell r="J1975">
            <v>1485949726</v>
          </cell>
        </row>
        <row r="1976">
          <cell r="C1976" t="str">
            <v>SGP EDUCACION PREST- SERV CSF DIR DOCENTE</v>
          </cell>
          <cell r="G1976">
            <v>151595735</v>
          </cell>
          <cell r="J1976">
            <v>146878921</v>
          </cell>
        </row>
        <row r="1977">
          <cell r="C1977" t="str">
            <v xml:space="preserve">Bonificación por servicios prestados </v>
          </cell>
          <cell r="G1977">
            <v>29420016</v>
          </cell>
          <cell r="J1977">
            <v>23317308</v>
          </cell>
        </row>
        <row r="1978">
          <cell r="C1978" t="str">
            <v>SGP EDUCACION PREST SERV CSF GTO ADMON</v>
          </cell>
          <cell r="G1978">
            <v>29420016</v>
          </cell>
          <cell r="J1978">
            <v>23317308</v>
          </cell>
        </row>
        <row r="1979">
          <cell r="C1979" t="str">
            <v>Prestaciones sociales</v>
          </cell>
          <cell r="G1979">
            <v>5973776978</v>
          </cell>
          <cell r="J1979">
            <v>81557753</v>
          </cell>
        </row>
        <row r="1980">
          <cell r="C1980" t="str">
            <v xml:space="preserve">Prima de navidad </v>
          </cell>
          <cell r="G1980">
            <v>4045279070</v>
          </cell>
          <cell r="J1980">
            <v>42659716</v>
          </cell>
        </row>
        <row r="1981">
          <cell r="C1981" t="str">
            <v>SGP EDUCACION PREST SERV CSF GTO ADMON</v>
          </cell>
          <cell r="G1981">
            <v>203252777</v>
          </cell>
          <cell r="J1981">
            <v>12810244</v>
          </cell>
        </row>
        <row r="1982">
          <cell r="C1982" t="str">
            <v>SGP EDUCACION PREST  SERV CSF DOCENTE</v>
          </cell>
          <cell r="G1982">
            <v>3555783326</v>
          </cell>
          <cell r="J1982">
            <v>29849472</v>
          </cell>
        </row>
        <row r="1983">
          <cell r="C1983" t="str">
            <v>SGP EDUCACION PREST- SERV CSF DIR DOCENTE</v>
          </cell>
          <cell r="G1983">
            <v>286242967</v>
          </cell>
          <cell r="J1983">
            <v>0</v>
          </cell>
        </row>
        <row r="1984">
          <cell r="C1984" t="str">
            <v xml:space="preserve">Prima de vacaciones </v>
          </cell>
          <cell r="G1984">
            <v>1928497908</v>
          </cell>
          <cell r="J1984">
            <v>38898037</v>
          </cell>
        </row>
        <row r="1985">
          <cell r="C1985" t="str">
            <v>SGP EDUCACION PREST SERV CSF GTO ADMON</v>
          </cell>
          <cell r="G1985">
            <v>48052337</v>
          </cell>
          <cell r="J1985">
            <v>21871062</v>
          </cell>
        </row>
        <row r="1986">
          <cell r="C1986" t="str">
            <v>SGP EDUCACION PREST  SERV CSF DOCENTE</v>
          </cell>
          <cell r="G1986">
            <v>1733336830</v>
          </cell>
          <cell r="J1986">
            <v>17026975</v>
          </cell>
        </row>
        <row r="1987">
          <cell r="C1987" t="str">
            <v>SGP EDUCACION PREST- SERV CSF DIR DOCENTE</v>
          </cell>
          <cell r="G1987">
            <v>147108741</v>
          </cell>
          <cell r="J1987">
            <v>0</v>
          </cell>
        </row>
        <row r="1988">
          <cell r="C1988" t="str">
            <v>Prima técnica salarial</v>
          </cell>
          <cell r="G1988">
            <v>55002470</v>
          </cell>
          <cell r="J1988">
            <v>38009870</v>
          </cell>
        </row>
        <row r="1989">
          <cell r="C1989" t="str">
            <v>SGP EDUCACION PREST SERV CSF GTO ADMON</v>
          </cell>
          <cell r="G1989">
            <v>55002470</v>
          </cell>
          <cell r="J1989">
            <v>38009870</v>
          </cell>
        </row>
        <row r="1990">
          <cell r="C1990" t="str">
            <v>Contribuciones inherentes a la nómina</v>
          </cell>
          <cell r="G1990">
            <v>12559615168</v>
          </cell>
          <cell r="J1990">
            <v>11492827586</v>
          </cell>
        </row>
        <row r="1991">
          <cell r="C1991" t="str">
            <v xml:space="preserve">Aportes a la seguridad social en pensiones </v>
          </cell>
          <cell r="G1991">
            <v>3003215884.5</v>
          </cell>
          <cell r="J1991">
            <v>2949446384.5</v>
          </cell>
        </row>
        <row r="1992">
          <cell r="C1992" t="str">
            <v>SGP EDUCACION PREST SERV- SSF DOCENTE</v>
          </cell>
          <cell r="G1992">
            <v>2835330084.5</v>
          </cell>
          <cell r="J1992">
            <v>2835330084.5</v>
          </cell>
        </row>
        <row r="1993">
          <cell r="C1993" t="str">
            <v>SGP EDUCACION PREST SERV CSF GTO ADMON</v>
          </cell>
          <cell r="G1993">
            <v>167885800</v>
          </cell>
          <cell r="J1993">
            <v>114116300</v>
          </cell>
        </row>
        <row r="1994">
          <cell r="C1994" t="str">
            <v xml:space="preserve">Aportes a la seguridad social en salud </v>
          </cell>
          <cell r="G1994">
            <v>4510185512.5</v>
          </cell>
          <cell r="J1994">
            <v>4459097172.5</v>
          </cell>
        </row>
        <row r="1995">
          <cell r="C1995" t="str">
            <v>SGP EDUCACION PREST SERV- SSF DOCENTE</v>
          </cell>
          <cell r="G1995">
            <v>4375267372.5</v>
          </cell>
          <cell r="J1995">
            <v>4375267372.5</v>
          </cell>
        </row>
        <row r="1996">
          <cell r="C1996" t="str">
            <v>SGP EDUCACION PREST SERV CSF GTO ADMON</v>
          </cell>
          <cell r="G1996">
            <v>134918140</v>
          </cell>
          <cell r="J1996">
            <v>83829800</v>
          </cell>
        </row>
        <row r="1997">
          <cell r="C1997" t="str">
            <v xml:space="preserve">Aportes de cesantías </v>
          </cell>
          <cell r="G1997">
            <v>2308573971</v>
          </cell>
          <cell r="J1997">
            <v>2114714929</v>
          </cell>
        </row>
        <row r="1998">
          <cell r="C1998" t="str">
            <v>SGP EDUCACION PREST SERV- SSF DOCENTE</v>
          </cell>
          <cell r="G1998">
            <v>2099520412</v>
          </cell>
          <cell r="J1998">
            <v>2099520412</v>
          </cell>
        </row>
        <row r="1999">
          <cell r="C1999" t="str">
            <v>SGP EDUCACION PREST SERV CSF GTO ADMON</v>
          </cell>
          <cell r="G1999">
            <v>209053559</v>
          </cell>
          <cell r="J1999">
            <v>15194517</v>
          </cell>
        </row>
        <row r="2000">
          <cell r="C2000" t="str">
            <v xml:space="preserve">Aportes a cajas de compensación familiar </v>
          </cell>
          <cell r="G2000">
            <v>1218448100</v>
          </cell>
          <cell r="J2000">
            <v>873828000</v>
          </cell>
        </row>
        <row r="2001">
          <cell r="C2001" t="str">
            <v>SGP EDUCACION PREST SERV CSF GTO ADMON</v>
          </cell>
          <cell r="G2001">
            <v>60828600</v>
          </cell>
          <cell r="J2001">
            <v>45194900</v>
          </cell>
        </row>
        <row r="2002">
          <cell r="C2002" t="str">
            <v>SGP EDUCACION PREST  SERV CSF DOCENTE</v>
          </cell>
          <cell r="G2002">
            <v>1063572000</v>
          </cell>
          <cell r="J2002">
            <v>757932500</v>
          </cell>
        </row>
        <row r="2003">
          <cell r="C2003" t="str">
            <v>SGP EDUCACION PREST- SERV CSF DIR DOCENTE</v>
          </cell>
          <cell r="G2003">
            <v>94047500</v>
          </cell>
          <cell r="J2003">
            <v>70700600</v>
          </cell>
        </row>
        <row r="2004">
          <cell r="C2004" t="str">
            <v xml:space="preserve">Aportes generales al sistema de riesgos laborales </v>
          </cell>
          <cell r="G2004">
            <v>8308900</v>
          </cell>
          <cell r="J2004">
            <v>4016500</v>
          </cell>
        </row>
        <row r="2005">
          <cell r="C2005" t="str">
            <v>SGP EDUCACION PREST SERV CSF GTO ADMON</v>
          </cell>
          <cell r="G2005">
            <v>8308900</v>
          </cell>
          <cell r="J2005">
            <v>4016500</v>
          </cell>
        </row>
        <row r="2006">
          <cell r="C2006" t="str">
            <v>Aportes al ICBF</v>
          </cell>
          <cell r="G2006">
            <v>903373000</v>
          </cell>
          <cell r="J2006">
            <v>654703100</v>
          </cell>
        </row>
        <row r="2007">
          <cell r="C2007" t="str">
            <v>SGP EDUCACION PREST SERV CSF GTO ADMON</v>
          </cell>
          <cell r="G2007">
            <v>47129500</v>
          </cell>
          <cell r="J2007">
            <v>33164700</v>
          </cell>
        </row>
        <row r="2008">
          <cell r="C2008" t="str">
            <v>SGP EDUCACION PREST  SERV CSF DOCENTE</v>
          </cell>
          <cell r="G2008">
            <v>785705000</v>
          </cell>
          <cell r="J2008">
            <v>568509300</v>
          </cell>
        </row>
        <row r="2009">
          <cell r="C2009" t="str">
            <v>SGP EDUCACION PREST- SERV CSF DIR DOCENTE</v>
          </cell>
          <cell r="G2009">
            <v>70538500</v>
          </cell>
          <cell r="J2009">
            <v>53029100</v>
          </cell>
        </row>
        <row r="2010">
          <cell r="C2010" t="str">
            <v xml:space="preserve">Aportes al SENA </v>
          </cell>
          <cell r="G2010">
            <v>152848600</v>
          </cell>
          <cell r="J2010">
            <v>109314300</v>
          </cell>
        </row>
        <row r="2011">
          <cell r="C2011" t="str">
            <v>SGP EDUCACION PREST SERV CSF GTO ADMON</v>
          </cell>
          <cell r="G2011">
            <v>8383600</v>
          </cell>
          <cell r="J2011">
            <v>5546700</v>
          </cell>
        </row>
        <row r="2012">
          <cell r="C2012" t="str">
            <v>SGP EDUCACION PREST  SERV CSF DOCENTE</v>
          </cell>
          <cell r="G2012">
            <v>132194500</v>
          </cell>
          <cell r="J2012">
            <v>94917500</v>
          </cell>
        </row>
        <row r="2013">
          <cell r="C2013" t="str">
            <v>SGP EDUCACION PREST- SERV CSF DIR DOCENTE</v>
          </cell>
          <cell r="G2013">
            <v>12270500</v>
          </cell>
          <cell r="J2013">
            <v>8850100</v>
          </cell>
        </row>
        <row r="2014">
          <cell r="C2014" t="str">
            <v xml:space="preserve">Aportes a la ESAP </v>
          </cell>
          <cell r="G2014">
            <v>152348600</v>
          </cell>
          <cell r="J2014">
            <v>109314300</v>
          </cell>
        </row>
        <row r="2015">
          <cell r="C2015" t="str">
            <v>SGP EDUCACION PREST SERV CSF GTO ADMON</v>
          </cell>
          <cell r="G2015">
            <v>8383600</v>
          </cell>
          <cell r="J2015">
            <v>5546700</v>
          </cell>
        </row>
        <row r="2016">
          <cell r="C2016" t="str">
            <v>SGP EDUCACION PREST  SERV CSF DOCENTE</v>
          </cell>
          <cell r="G2016">
            <v>132194500</v>
          </cell>
          <cell r="J2016">
            <v>94917500</v>
          </cell>
        </row>
        <row r="2017">
          <cell r="C2017" t="str">
            <v>SGP EDUCACION PREST- SERV CSF DIR DOCENTE</v>
          </cell>
          <cell r="G2017">
            <v>11770500</v>
          </cell>
          <cell r="J2017">
            <v>8850100</v>
          </cell>
        </row>
        <row r="2018">
          <cell r="C2018" t="str">
            <v xml:space="preserve">Aportes a escuelas industriales e institutos técnicos </v>
          </cell>
          <cell r="G2018">
            <v>302312600</v>
          </cell>
          <cell r="J2018">
            <v>218392900</v>
          </cell>
        </row>
        <row r="2019">
          <cell r="C2019" t="str">
            <v>SGP EDUCACION PREST SERV CSF GTO ADMON</v>
          </cell>
          <cell r="G2019">
            <v>16735700</v>
          </cell>
          <cell r="J2019">
            <v>11068700</v>
          </cell>
        </row>
        <row r="2020">
          <cell r="C2020" t="str">
            <v>SGP EDUCACION PREST  SERV CSF DOCENTE</v>
          </cell>
          <cell r="G2020">
            <v>262051800</v>
          </cell>
          <cell r="J2020">
            <v>189638400</v>
          </cell>
        </row>
        <row r="2021">
          <cell r="C2021" t="str">
            <v>SGP EDUCACION PREST- SERV CSF DIR DOCENTE</v>
          </cell>
          <cell r="G2021">
            <v>23525100</v>
          </cell>
          <cell r="J2021">
            <v>17685800</v>
          </cell>
        </row>
        <row r="2022">
          <cell r="C2022" t="str">
            <v>Remuneraciones no constitutivas de factor salarial</v>
          </cell>
          <cell r="G2022">
            <v>6676063</v>
          </cell>
          <cell r="J2022">
            <v>2442602</v>
          </cell>
        </row>
        <row r="2023">
          <cell r="C2023" t="str">
            <v>Prestaciones sociales</v>
          </cell>
          <cell r="G2023">
            <v>6676063</v>
          </cell>
          <cell r="J2023">
            <v>2442602</v>
          </cell>
        </row>
        <row r="2024">
          <cell r="C2024" t="str">
            <v xml:space="preserve">Bonificación especial de recreación </v>
          </cell>
          <cell r="G2024">
            <v>6676063</v>
          </cell>
          <cell r="J2024">
            <v>2442602</v>
          </cell>
        </row>
        <row r="2025">
          <cell r="C2025" t="str">
            <v>SGP EDUCACION PREST SERV CSF GTO ADMON</v>
          </cell>
          <cell r="G2025">
            <v>6676063</v>
          </cell>
          <cell r="J2025">
            <v>2442602</v>
          </cell>
        </row>
        <row r="2026">
          <cell r="C2026" t="str">
            <v>Beneficiar a 642 docentes, directivos y orientadores en procesos de formación del ser humano y bienestar</v>
          </cell>
          <cell r="G2026">
            <v>343039720</v>
          </cell>
          <cell r="J2026">
            <v>343000100</v>
          </cell>
        </row>
        <row r="2027">
          <cell r="C2027" t="str">
            <v>Adquisición de bienes y servicios</v>
          </cell>
          <cell r="G2027">
            <v>343039720</v>
          </cell>
          <cell r="J2027">
            <v>343000100</v>
          </cell>
        </row>
        <row r="2028">
          <cell r="C2028" t="str">
            <v>Adquisiciones diferentes de activos</v>
          </cell>
          <cell r="G2028">
            <v>343039720</v>
          </cell>
          <cell r="J2028">
            <v>343000100</v>
          </cell>
        </row>
        <row r="2029">
          <cell r="C2029" t="str">
            <v>Adquisiciones de servicios</v>
          </cell>
          <cell r="G2029">
            <v>343039720</v>
          </cell>
          <cell r="J2029">
            <v>343000100</v>
          </cell>
        </row>
        <row r="2030">
          <cell r="C2030" t="str">
            <v>servicios para la comunidad, sociales y personales</v>
          </cell>
          <cell r="G2030">
            <v>343039720</v>
          </cell>
          <cell r="J2030">
            <v>343000100</v>
          </cell>
        </row>
        <row r="2031">
          <cell r="C2031" t="str">
            <v>Aduisicion de bienes y servicios para realizar actividades de bienestar y formacion del ser humano</v>
          </cell>
          <cell r="G2031">
            <v>343039720</v>
          </cell>
          <cell r="J2031">
            <v>343000100</v>
          </cell>
        </row>
        <row r="2032">
          <cell r="C2032" t="str">
            <v>ICLD-SOBRETASA A LA GASOLINA</v>
          </cell>
          <cell r="G2032">
            <v>39620</v>
          </cell>
          <cell r="J2032">
            <v>0</v>
          </cell>
        </row>
        <row r="2033">
          <cell r="C2033" t="str">
            <v>RB RECURSOS PROPIOS ICLD</v>
          </cell>
          <cell r="G2033">
            <v>93089640</v>
          </cell>
          <cell r="J2033">
            <v>93089640</v>
          </cell>
        </row>
        <row r="2034">
          <cell r="C2034" t="str">
            <v>SGP OTROS SECTORES</v>
          </cell>
          <cell r="G2034">
            <v>249910460</v>
          </cell>
          <cell r="J2034">
            <v>249910460</v>
          </cell>
        </row>
        <row r="2035">
          <cell r="C2035" t="str">
            <v>Mantener en funcionamiento las 10 Instituciones Educativas del Municipio</v>
          </cell>
          <cell r="G2035">
            <v>1756539395.1900001</v>
          </cell>
          <cell r="J2035">
            <v>1616826669.5</v>
          </cell>
        </row>
        <row r="2036">
          <cell r="C2036" t="str">
            <v>Adquisición de bienes y servicios</v>
          </cell>
          <cell r="G2036">
            <v>1756539395.1900001</v>
          </cell>
          <cell r="J2036">
            <v>1616826669.5</v>
          </cell>
        </row>
        <row r="2037">
          <cell r="C2037" t="str">
            <v>Adquisiciones diferentes de activos</v>
          </cell>
          <cell r="G2037">
            <v>1756539395.1900001</v>
          </cell>
          <cell r="J2037">
            <v>1616826669.5</v>
          </cell>
        </row>
        <row r="2038">
          <cell r="C2038" t="str">
            <v>Adquisiciones de servicios</v>
          </cell>
          <cell r="G2038">
            <v>1756539395.1900001</v>
          </cell>
          <cell r="J2038">
            <v>1616826669.5</v>
          </cell>
        </row>
        <row r="2039">
          <cell r="C2039" t="str">
            <v>Comercio y distribución; alojamiento; servicios de suministro de comidas y bebidas; servicios de transporte; y servicios de distribución de electricidad, gas y agua</v>
          </cell>
          <cell r="G2039">
            <v>304885523.17000002</v>
          </cell>
          <cell r="J2039">
            <v>290304100</v>
          </cell>
        </row>
        <row r="2040">
          <cell r="C2040" t="str">
            <v>pago de Servicios Públicos de las IEM-Energía y Acueducto Alcantarillado y Aseo</v>
          </cell>
          <cell r="G2040">
            <v>304885523.17000002</v>
          </cell>
          <cell r="J2040">
            <v>290304100</v>
          </cell>
        </row>
        <row r="2041">
          <cell r="C2041" t="str">
            <v>ICLD- IMPUESTOS</v>
          </cell>
          <cell r="G2041">
            <v>168230722.18000001</v>
          </cell>
          <cell r="J2041">
            <v>168230722.00999999</v>
          </cell>
        </row>
        <row r="2042">
          <cell r="C2042" t="str">
            <v>ICLD-MULTAS</v>
          </cell>
          <cell r="G2042">
            <v>9076000</v>
          </cell>
          <cell r="J2042">
            <v>9076000</v>
          </cell>
        </row>
        <row r="2043">
          <cell r="C2043" t="str">
            <v>ICLD- OTROS ING OPERACIONALES</v>
          </cell>
          <cell r="G2043">
            <v>18587536.989999998</v>
          </cell>
          <cell r="J2043">
            <v>18587536.989999998</v>
          </cell>
        </row>
        <row r="2044">
          <cell r="C2044" t="str">
            <v>ICLD - SERVICIOS DE TRANSITO</v>
          </cell>
          <cell r="G2044">
            <v>17706123</v>
          </cell>
          <cell r="J2044">
            <v>17706123</v>
          </cell>
        </row>
        <row r="2045">
          <cell r="C2045" t="str">
            <v>ICLD-SOBRETASA A LA GASOLINA</v>
          </cell>
          <cell r="G2045">
            <v>939</v>
          </cell>
          <cell r="J2045">
            <v>939</v>
          </cell>
        </row>
        <row r="2046">
          <cell r="C2046" t="str">
            <v>SGP CALIDAD MATRICULA</v>
          </cell>
          <cell r="G2046">
            <v>36145120</v>
          </cell>
          <cell r="J2046">
            <v>23733460</v>
          </cell>
        </row>
        <row r="2047">
          <cell r="C2047" t="str">
            <v>RB SGP CALIDAD MATRICULA</v>
          </cell>
          <cell r="G2047">
            <v>55139082</v>
          </cell>
          <cell r="J2047">
            <v>52969319</v>
          </cell>
        </row>
        <row r="2048">
          <cell r="C2048" t="str">
            <v xml:space="preserve">Servicios prestados a las empresas y servicios de producción </v>
          </cell>
          <cell r="G2048">
            <v>1451653872.02</v>
          </cell>
          <cell r="J2048">
            <v>1326522569.5</v>
          </cell>
        </row>
        <row r="2049">
          <cell r="C2049" t="str">
            <v>Vigilancia IEM</v>
          </cell>
          <cell r="G2049">
            <v>974421516.00999999</v>
          </cell>
          <cell r="J2049">
            <v>915758271.5</v>
          </cell>
        </row>
        <row r="2050">
          <cell r="C2050" t="str">
            <v>ICLD-MULTAS</v>
          </cell>
          <cell r="G2050">
            <v>311178944.36000001</v>
          </cell>
          <cell r="J2050">
            <v>311178943.5</v>
          </cell>
        </row>
        <row r="2051">
          <cell r="C2051" t="str">
            <v>ICLD - SERVICIOS DE TRANSITO</v>
          </cell>
          <cell r="G2051">
            <v>206129443.11000001</v>
          </cell>
          <cell r="J2051">
            <v>147736200</v>
          </cell>
        </row>
        <row r="2052">
          <cell r="C2052" t="str">
            <v>ICLD-SOBRETASA A LA GASOLINA</v>
          </cell>
          <cell r="G2052">
            <v>392586696.02999997</v>
          </cell>
          <cell r="J2052">
            <v>392586696</v>
          </cell>
        </row>
        <row r="2053">
          <cell r="C2053" t="str">
            <v xml:space="preserve">SGP EDUCACION PREST SERV- CSF </v>
          </cell>
          <cell r="G2053">
            <v>64526432.509999998</v>
          </cell>
          <cell r="J2053">
            <v>64256432</v>
          </cell>
        </row>
        <row r="2054">
          <cell r="C2054" t="str">
            <v>Aseo IEM</v>
          </cell>
          <cell r="G2054">
            <v>354432356.00999999</v>
          </cell>
          <cell r="J2054">
            <v>326703637</v>
          </cell>
        </row>
        <row r="2055">
          <cell r="C2055" t="str">
            <v>ICLD- IMPUESTOS</v>
          </cell>
          <cell r="G2055">
            <v>8438455</v>
          </cell>
          <cell r="J2055">
            <v>8438455</v>
          </cell>
        </row>
        <row r="2056">
          <cell r="C2056" t="str">
            <v>ICLD- OTROS ING OPERACIONALES</v>
          </cell>
          <cell r="G2056">
            <v>30912463.010000002</v>
          </cell>
          <cell r="J2056">
            <v>30912463</v>
          </cell>
        </row>
        <row r="2057">
          <cell r="C2057" t="str">
            <v>ICLD-SOBRETASA A LA GASOLINA</v>
          </cell>
          <cell r="G2057">
            <v>35185458</v>
          </cell>
          <cell r="J2057">
            <v>35185458</v>
          </cell>
        </row>
        <row r="2058">
          <cell r="C2058" t="str">
            <v>RTOS FROS REC PROPIOS ICLD.</v>
          </cell>
          <cell r="G2058">
            <v>90750267</v>
          </cell>
          <cell r="J2058">
            <v>90750267</v>
          </cell>
        </row>
        <row r="2059">
          <cell r="C2059" t="str">
            <v xml:space="preserve">SGP EDUCACION PREST SERV- CSF </v>
          </cell>
          <cell r="G2059">
            <v>189145713</v>
          </cell>
          <cell r="J2059">
            <v>161416994</v>
          </cell>
        </row>
        <row r="2060">
          <cell r="C2060" t="str">
            <v>Adquirir servicios profesionales y de apoyo para realizar actividades de fortalecimiento del sistema  educativo</v>
          </cell>
          <cell r="G2060">
            <v>122800000</v>
          </cell>
          <cell r="J2060">
            <v>84060661</v>
          </cell>
        </row>
        <row r="2061">
          <cell r="C2061" t="str">
            <v>SGP OTROS SECTORES</v>
          </cell>
          <cell r="G2061">
            <v>122800000</v>
          </cell>
          <cell r="J2061">
            <v>84060661</v>
          </cell>
        </row>
        <row r="2062">
          <cell r="C2062" t="str">
            <v>GENERACIÓN PRO: ZIPA AVANZA</v>
          </cell>
          <cell r="G2062">
            <v>459537086</v>
          </cell>
          <cell r="J2062">
            <v>439961086</v>
          </cell>
        </row>
        <row r="2063">
          <cell r="C2063" t="str">
            <v>Entregar 6000 subsidios de Educación Superior (acceso, permanencia y transporte) a estudiantes del Municipio de Zipaquirá vinculados en el fondo FESZ</v>
          </cell>
          <cell r="G2063">
            <v>404076000</v>
          </cell>
          <cell r="J2063">
            <v>395000000</v>
          </cell>
        </row>
        <row r="2064">
          <cell r="C2064" t="str">
            <v>Adquisición de bienes y servicios</v>
          </cell>
          <cell r="G2064">
            <v>404076000</v>
          </cell>
          <cell r="J2064">
            <v>395000000</v>
          </cell>
        </row>
        <row r="2065">
          <cell r="C2065" t="str">
            <v>Adquisiciones diferentes de activos</v>
          </cell>
          <cell r="G2065">
            <v>404076000</v>
          </cell>
          <cell r="J2065">
            <v>395000000</v>
          </cell>
        </row>
        <row r="2066">
          <cell r="C2066" t="str">
            <v>Adquisición de servicios</v>
          </cell>
          <cell r="G2066">
            <v>404076000</v>
          </cell>
          <cell r="J2066">
            <v>395000000</v>
          </cell>
        </row>
        <row r="2067">
          <cell r="C2067" t="str">
            <v>Servicios para la comunidad, sociales y personales</v>
          </cell>
          <cell r="G2067">
            <v>404076000</v>
          </cell>
          <cell r="J2067">
            <v>395000000</v>
          </cell>
        </row>
        <row r="2068">
          <cell r="C2068" t="str">
            <v xml:space="preserve">Otorgar subsidios a estudiantes de educacion superior del Municipio </v>
          </cell>
          <cell r="G2068">
            <v>404076000</v>
          </cell>
          <cell r="J2068">
            <v>395000000</v>
          </cell>
        </row>
        <row r="2069">
          <cell r="C2069" t="str">
            <v>ICLD-MULTAS</v>
          </cell>
          <cell r="G2069">
            <v>185953449</v>
          </cell>
          <cell r="J2069">
            <v>185953449</v>
          </cell>
        </row>
        <row r="2070">
          <cell r="C2070" t="str">
            <v>ICLD-SOBRETASA A LA GASOLINA</v>
          </cell>
          <cell r="G2070">
            <v>95430526.189999998</v>
          </cell>
          <cell r="J2070">
            <v>95430526.189999998</v>
          </cell>
        </row>
        <row r="2071">
          <cell r="C2071" t="str">
            <v>RTOS FROS SGP EDUCACION PREST SERV</v>
          </cell>
          <cell r="G2071">
            <v>9076000</v>
          </cell>
          <cell r="J2071">
            <v>0</v>
          </cell>
        </row>
        <row r="2072">
          <cell r="C2072" t="str">
            <v>SGP OTROS SECTORES</v>
          </cell>
          <cell r="G2072">
            <v>113616024.81</v>
          </cell>
          <cell r="J2072">
            <v>113616024.81</v>
          </cell>
        </row>
        <row r="2073">
          <cell r="C2073" t="str">
            <v>Beneficiar a 15 personas víctimas del conflicto armado con subsidios de Educación Superior </v>
          </cell>
          <cell r="G2073">
            <v>44961086</v>
          </cell>
          <cell r="J2073">
            <v>44961086</v>
          </cell>
        </row>
        <row r="2074">
          <cell r="C2074" t="str">
            <v>Adquisición de bienes y servicios</v>
          </cell>
          <cell r="G2074">
            <v>44961086</v>
          </cell>
          <cell r="J2074">
            <v>44961086</v>
          </cell>
        </row>
        <row r="2075">
          <cell r="C2075" t="str">
            <v>Adquisiciones diferentes de activos</v>
          </cell>
          <cell r="G2075">
            <v>44961086</v>
          </cell>
          <cell r="J2075">
            <v>44961086</v>
          </cell>
        </row>
        <row r="2076">
          <cell r="C2076" t="str">
            <v>Adquisición de servicios</v>
          </cell>
          <cell r="G2076">
            <v>44961086</v>
          </cell>
          <cell r="J2076">
            <v>44961086</v>
          </cell>
        </row>
        <row r="2077">
          <cell r="C2077" t="str">
            <v>Servicios para la comunidad, sociales y personales</v>
          </cell>
          <cell r="G2077">
            <v>44961086</v>
          </cell>
          <cell r="J2077">
            <v>44961086</v>
          </cell>
        </row>
        <row r="2078">
          <cell r="C2078" t="str">
            <v xml:space="preserve">Otorgar subsidios a estudiantes de educacion superior del Municipio </v>
          </cell>
          <cell r="G2078">
            <v>44961086</v>
          </cell>
          <cell r="J2078">
            <v>44961086</v>
          </cell>
        </row>
        <row r="2079">
          <cell r="C2079" t="str">
            <v>ICLD- IMPUESTOS</v>
          </cell>
          <cell r="G2079">
            <v>44961086</v>
          </cell>
          <cell r="J2079">
            <v>44961086</v>
          </cell>
        </row>
        <row r="2080">
          <cell r="C2080" t="str">
            <v>Aumentar a 40 convenios realizados con Instituciones de educación superior e Instituciones de Educación para el Trabajo y el Desarrollo Humano (IETDH)</v>
          </cell>
          <cell r="G2080">
            <v>10500000</v>
          </cell>
          <cell r="J2080">
            <v>0</v>
          </cell>
        </row>
        <row r="2081">
          <cell r="C2081" t="str">
            <v>Adquisición de bienes y servicios</v>
          </cell>
          <cell r="G2081">
            <v>10500000</v>
          </cell>
          <cell r="J2081">
            <v>0</v>
          </cell>
        </row>
        <row r="2082">
          <cell r="C2082" t="str">
            <v>Adquisiciones diferentes de activos</v>
          </cell>
          <cell r="G2082">
            <v>10500000</v>
          </cell>
          <cell r="J2082">
            <v>0</v>
          </cell>
        </row>
        <row r="2083">
          <cell r="C2083" t="str">
            <v>Adquisición de servicios</v>
          </cell>
          <cell r="G2083">
            <v>10500000</v>
          </cell>
          <cell r="J2083">
            <v>0</v>
          </cell>
        </row>
        <row r="2084">
          <cell r="C2084" t="str">
            <v>Servicios prestados a las empresas y servicios de producción</v>
          </cell>
          <cell r="G2084">
            <v>10500000</v>
          </cell>
          <cell r="J2084">
            <v>0</v>
          </cell>
        </row>
        <row r="2085">
          <cell r="C2085" t="str">
            <v>Adquirir servicios profesionales y de apoyo orientados a fortalecer la educacion superior</v>
          </cell>
          <cell r="G2085">
            <v>10500000</v>
          </cell>
          <cell r="J2085">
            <v>0</v>
          </cell>
        </row>
        <row r="2086">
          <cell r="C2086" t="str">
            <v>SGP OTROS SECTORES</v>
          </cell>
          <cell r="G2086">
            <v>10500000</v>
          </cell>
          <cell r="J2086">
            <v>0</v>
          </cell>
        </row>
        <row r="2087">
          <cell r="C2087" t="str">
            <v>TRANSPORTE</v>
          </cell>
          <cell r="G2087">
            <v>7614289222</v>
          </cell>
          <cell r="J2087">
            <v>4241100244.3400002</v>
          </cell>
        </row>
        <row r="2088">
          <cell r="C2088" t="str">
            <v>VÍAS AL BARRIO Y A LA VEREDA</v>
          </cell>
          <cell r="G2088">
            <v>7614289222</v>
          </cell>
          <cell r="J2088">
            <v>4241100244.3400002</v>
          </cell>
        </row>
        <row r="2089">
          <cell r="C2089" t="str">
            <v>Mejoramiento de 200 Kilómetros de vías rurales</v>
          </cell>
          <cell r="G2089">
            <v>1529074236</v>
          </cell>
          <cell r="J2089">
            <v>0</v>
          </cell>
        </row>
        <row r="2090">
          <cell r="C2090" t="str">
            <v>Adquisición de bienes y servicios</v>
          </cell>
          <cell r="G2090">
            <v>1529074236</v>
          </cell>
          <cell r="J2090">
            <v>0</v>
          </cell>
        </row>
        <row r="2091">
          <cell r="C2091" t="str">
            <v>Adquisiciones diferentes de activos</v>
          </cell>
          <cell r="G2091">
            <v>1529074236</v>
          </cell>
          <cell r="J2091">
            <v>0</v>
          </cell>
        </row>
        <row r="2092">
          <cell r="C2092" t="str">
            <v>Adquisiciones de servicios</v>
          </cell>
          <cell r="G2092">
            <v>1529074236</v>
          </cell>
          <cell r="J2092">
            <v>0</v>
          </cell>
        </row>
        <row r="2093">
          <cell r="C2093" t="str">
            <v>Construcción y servicios de la construcción</v>
          </cell>
          <cell r="G2093">
            <v>1529074236</v>
          </cell>
          <cell r="J2093">
            <v>0</v>
          </cell>
        </row>
        <row r="2094">
          <cell r="C2094" t="str">
            <v>Adquirir servicios generales de construcción de carreteras (excepto carreteras elevadas), calles</v>
          </cell>
          <cell r="G2094">
            <v>1529074236</v>
          </cell>
          <cell r="J2094">
            <v>0</v>
          </cell>
        </row>
        <row r="2095">
          <cell r="C2095" t="str">
            <v>ICLD-SOBRETASA A LA GASOLINA</v>
          </cell>
          <cell r="G2095">
            <v>582000000</v>
          </cell>
          <cell r="J2095">
            <v>0</v>
          </cell>
        </row>
        <row r="2096">
          <cell r="C2096" t="str">
            <v>RB RECURSOS PROPIOS ICLD</v>
          </cell>
          <cell r="G2096">
            <v>168000000</v>
          </cell>
          <cell r="J2096">
            <v>0</v>
          </cell>
        </row>
        <row r="2097">
          <cell r="C2097" t="str">
            <v>RB INGRESOS CATEDRAL DE SAL</v>
          </cell>
          <cell r="G2097">
            <v>779074236</v>
          </cell>
          <cell r="J2097">
            <v>0</v>
          </cell>
        </row>
        <row r="2098">
          <cell r="C2098" t="str">
            <v>Construir 4.728 m2 de placa huellas</v>
          </cell>
          <cell r="G2098">
            <v>435158260</v>
          </cell>
          <cell r="J2098">
            <v>158260</v>
          </cell>
        </row>
        <row r="2099">
          <cell r="C2099" t="str">
            <v>Adquisición de bienes y servicios</v>
          </cell>
          <cell r="G2099">
            <v>435158260</v>
          </cell>
          <cell r="J2099">
            <v>158260</v>
          </cell>
        </row>
        <row r="2100">
          <cell r="C2100" t="str">
            <v>Adquisiciones diferentes de activos</v>
          </cell>
          <cell r="G2100">
            <v>435158260</v>
          </cell>
          <cell r="J2100">
            <v>158260</v>
          </cell>
        </row>
        <row r="2101">
          <cell r="C2101" t="str">
            <v>Adquisiciones de servicios</v>
          </cell>
          <cell r="G2101">
            <v>435158260</v>
          </cell>
          <cell r="J2101">
            <v>158260</v>
          </cell>
        </row>
        <row r="2102">
          <cell r="C2102" t="str">
            <v>Construcción y servicios de la construcción</v>
          </cell>
          <cell r="G2102">
            <v>435158260</v>
          </cell>
          <cell r="J2102">
            <v>158260</v>
          </cell>
        </row>
        <row r="2103">
          <cell r="C2103" t="str">
            <v xml:space="preserve">Servicios generales de construcción de carreteras (excepto carreteras elevadas), calles </v>
          </cell>
          <cell r="G2103">
            <v>435158260</v>
          </cell>
          <cell r="J2103">
            <v>158260</v>
          </cell>
        </row>
        <row r="2104">
          <cell r="C2104" t="str">
            <v>ACDO 03 DE 2016 FDO AGROPECUARIO</v>
          </cell>
          <cell r="G2104">
            <v>300000000</v>
          </cell>
          <cell r="J2104">
            <v>0</v>
          </cell>
        </row>
        <row r="2105">
          <cell r="C2105" t="str">
            <v>RTOS FROS PLUSVALIA</v>
          </cell>
          <cell r="G2105">
            <v>8686700</v>
          </cell>
          <cell r="J2105">
            <v>0</v>
          </cell>
        </row>
        <row r="2106">
          <cell r="C2106" t="str">
            <v>RB PLUSVALIA</v>
          </cell>
          <cell r="G2106">
            <v>10617109</v>
          </cell>
          <cell r="J2106">
            <v>0</v>
          </cell>
        </row>
        <row r="2107">
          <cell r="C2107" t="str">
            <v>RB INGRESOS CATEDRAL DE SAL</v>
          </cell>
          <cell r="G2107">
            <v>115690016</v>
          </cell>
          <cell r="J2107">
            <v>0</v>
          </cell>
        </row>
        <row r="2108">
          <cell r="C2108" t="str">
            <v>RTOS FROS  COMPENSACIÓN EXPLOTACIÓN DE SAL (COLSAMINAS)</v>
          </cell>
          <cell r="G2108">
            <v>3000</v>
          </cell>
          <cell r="J2108">
            <v>0</v>
          </cell>
        </row>
        <row r="2109">
          <cell r="C2109" t="str">
            <v>RB CONTRIBUCION INVERSION SOCIAL COLSALMINAS</v>
          </cell>
          <cell r="G2109">
            <v>3175</v>
          </cell>
          <cell r="J2109">
            <v>0</v>
          </cell>
        </row>
        <row r="2110">
          <cell r="C2110" t="str">
            <v>CONV INTERADM 954 2023  AUN ESF TEC ADM Y FROS PARA EL MJTO VIA ZIPA TOCA A VDA PASO ANCHO SC RINCON</v>
          </cell>
          <cell r="G2110">
            <v>158260</v>
          </cell>
          <cell r="J2110">
            <v>158260</v>
          </cell>
        </row>
        <row r="2111">
          <cell r="C2111" t="str">
            <v>Construir 3 Kilómetros de vías urbanas nuevas</v>
          </cell>
          <cell r="G2111">
            <v>1715000000</v>
          </cell>
          <cell r="J2111">
            <v>678541984.34000003</v>
          </cell>
        </row>
        <row r="2112">
          <cell r="C2112" t="str">
            <v>Adquisición de bienes y servicios</v>
          </cell>
          <cell r="G2112">
            <v>1715000000</v>
          </cell>
          <cell r="J2112">
            <v>678541984.34000003</v>
          </cell>
        </row>
        <row r="2113">
          <cell r="C2113" t="str">
            <v>Adquisiciones diferentes de activos</v>
          </cell>
          <cell r="G2113">
            <v>1715000000</v>
          </cell>
          <cell r="J2113">
            <v>678541984.34000003</v>
          </cell>
        </row>
        <row r="2114">
          <cell r="C2114" t="str">
            <v>Adquisiciones de servicios</v>
          </cell>
          <cell r="G2114">
            <v>1715000000</v>
          </cell>
          <cell r="J2114">
            <v>678541984.34000003</v>
          </cell>
        </row>
        <row r="2115">
          <cell r="C2115" t="str">
            <v>Construcción y servicios de la construcción</v>
          </cell>
          <cell r="G2115">
            <v>1715000000</v>
          </cell>
          <cell r="J2115">
            <v>678541984.34000003</v>
          </cell>
        </row>
        <row r="2116">
          <cell r="C2116" t="str">
            <v xml:space="preserve">Servicios generales de construcción de carreteras (excepto carreteras elevadas), calles  </v>
          </cell>
          <cell r="G2116">
            <v>1715000000</v>
          </cell>
          <cell r="J2116">
            <v>678541984.34000003</v>
          </cell>
        </row>
        <row r="2117">
          <cell r="C2117" t="str">
            <v>PLUSVALIA</v>
          </cell>
          <cell r="G2117">
            <v>715000000</v>
          </cell>
          <cell r="J2117">
            <v>678541984.34000003</v>
          </cell>
        </row>
        <row r="2118">
          <cell r="C2118" t="str">
            <v>PLUSVALIA SSF</v>
          </cell>
          <cell r="G2118">
            <v>1000000000</v>
          </cell>
          <cell r="J2118">
            <v>0</v>
          </cell>
        </row>
        <row r="2119">
          <cell r="C2119" t="str">
            <v>Mejoramiento de 30 kilómetros de las vías urbanas</v>
          </cell>
          <cell r="G2119">
            <v>3935056726</v>
          </cell>
          <cell r="J2119">
            <v>3562400000</v>
          </cell>
        </row>
        <row r="2120">
          <cell r="C2120" t="str">
            <v>Adquisición de bienes y servicios</v>
          </cell>
          <cell r="G2120">
            <v>3935056726</v>
          </cell>
          <cell r="J2120">
            <v>3562400000</v>
          </cell>
        </row>
        <row r="2121">
          <cell r="C2121" t="str">
            <v>Adquisiciones diferentes de activos</v>
          </cell>
          <cell r="G2121">
            <v>3935056726</v>
          </cell>
          <cell r="J2121">
            <v>3562400000</v>
          </cell>
        </row>
        <row r="2122">
          <cell r="C2122" t="str">
            <v>Adquisiciones de servicios</v>
          </cell>
          <cell r="G2122">
            <v>3935056726</v>
          </cell>
          <cell r="J2122">
            <v>3562400000</v>
          </cell>
        </row>
        <row r="2123">
          <cell r="C2123" t="str">
            <v>Construcción y servicios de la construcción</v>
          </cell>
          <cell r="G2123">
            <v>3935056726</v>
          </cell>
          <cell r="J2123">
            <v>3562400000</v>
          </cell>
        </row>
        <row r="2124">
          <cell r="C2124" t="str">
            <v xml:space="preserve">Servicios generales de construcción de carreteras (excepto carreteras elevadas), calles </v>
          </cell>
          <cell r="G2124">
            <v>3935056726</v>
          </cell>
          <cell r="J2124">
            <v>3562400000</v>
          </cell>
        </row>
        <row r="2125">
          <cell r="C2125" t="str">
            <v>PLUSVALIA</v>
          </cell>
          <cell r="G2125">
            <v>693201888</v>
          </cell>
          <cell r="J2125">
            <v>693201888</v>
          </cell>
        </row>
        <row r="2126">
          <cell r="C2126" t="str">
            <v>RB INGRESOS CATEDRAL DE SAL</v>
          </cell>
          <cell r="G2126">
            <v>2749000000</v>
          </cell>
          <cell r="J2126">
            <v>2728498112</v>
          </cell>
        </row>
        <row r="2127">
          <cell r="C2127" t="str">
            <v>EXCEDENTES FROS INGRESOS CATEDRAL DE SAL</v>
          </cell>
          <cell r="G2127">
            <v>492854838</v>
          </cell>
          <cell r="J2127">
            <v>140700000</v>
          </cell>
        </row>
        <row r="2128">
          <cell r="C2128" t="str">
            <v>VIVIENDA, CIUDAD Y TERRITORIO</v>
          </cell>
          <cell r="G2128">
            <v>4156416949.6700001</v>
          </cell>
          <cell r="J2128">
            <v>2466322732.3400002</v>
          </cell>
        </row>
        <row r="2129">
          <cell r="C2129" t="str">
            <v>PAGO</v>
          </cell>
          <cell r="G2129">
            <v>4156416949.6700001</v>
          </cell>
          <cell r="J2129">
            <v>2466322732.3400002</v>
          </cell>
        </row>
        <row r="2130">
          <cell r="C2130" t="str">
            <v>ZIPAQUIRÁ RECUPERA ESPACIOS Y RENUEVA SUEÑOS</v>
          </cell>
          <cell r="G2130">
            <v>860189263</v>
          </cell>
          <cell r="J2130">
            <v>0</v>
          </cell>
        </row>
        <row r="2131">
          <cell r="C2131" t="str">
            <v xml:space="preserve">Realizar mantenimiento y mejoramiento a 3500 m2 de espacio público priorizando la revitalización del centro histórico del municipio </v>
          </cell>
          <cell r="G2131">
            <v>860189263</v>
          </cell>
          <cell r="J2131">
            <v>0</v>
          </cell>
        </row>
        <row r="2132">
          <cell r="C2132" t="str">
            <v>Adquisición de bienes y servicios</v>
          </cell>
          <cell r="G2132">
            <v>860189263</v>
          </cell>
          <cell r="J2132">
            <v>0</v>
          </cell>
        </row>
        <row r="2133">
          <cell r="C2133" t="str">
            <v>Adquisiciones diferentes de activos</v>
          </cell>
          <cell r="G2133">
            <v>860189263</v>
          </cell>
          <cell r="J2133">
            <v>0</v>
          </cell>
        </row>
        <row r="2134">
          <cell r="C2134" t="str">
            <v>Adquisiciones de servicios</v>
          </cell>
          <cell r="G2134">
            <v>860189263</v>
          </cell>
          <cell r="J2134">
            <v>0</v>
          </cell>
        </row>
        <row r="2135">
          <cell r="C2135" t="str">
            <v>Construcción y servicios de la construcción</v>
          </cell>
          <cell r="G2135">
            <v>498189263</v>
          </cell>
          <cell r="J2135">
            <v>0</v>
          </cell>
        </row>
        <row r="2136">
          <cell r="C2136" t="str">
            <v>Servicios generales de construcción, adecuacion, mejoramiento, mantenimiento para optimos espacios publicos</v>
          </cell>
          <cell r="G2136">
            <v>498189263</v>
          </cell>
          <cell r="J2136">
            <v>0</v>
          </cell>
        </row>
        <row r="2137">
          <cell r="C2137" t="str">
            <v>RB INGRESOS CATEDRAL DE SAL</v>
          </cell>
          <cell r="G2137">
            <v>498189263</v>
          </cell>
          <cell r="J2137">
            <v>0</v>
          </cell>
        </row>
        <row r="2138">
          <cell r="C2138" t="str">
            <v xml:space="preserve">Servicios prestados a las empresas y servicios de producción </v>
          </cell>
          <cell r="G2138">
            <v>362000000</v>
          </cell>
          <cell r="J2138">
            <v>0</v>
          </cell>
        </row>
        <row r="2139">
          <cell r="C2139" t="str">
            <v xml:space="preserve">Estudios y diseños para el espacio publico del Municipio </v>
          </cell>
          <cell r="G2139">
            <v>362000000</v>
          </cell>
          <cell r="J2139">
            <v>0</v>
          </cell>
        </row>
        <row r="2140">
          <cell r="C2140" t="str">
            <v>RB INGRESOS CATEDRAL DE SAL</v>
          </cell>
          <cell r="G2140">
            <v>362000000</v>
          </cell>
          <cell r="J2140">
            <v>0</v>
          </cell>
        </row>
        <row r="2141">
          <cell r="C2141" t="str">
            <v>PLANEANDO EL FUTURO DE NUESTRA CIUDAD</v>
          </cell>
          <cell r="G2141">
            <v>157600000</v>
          </cell>
          <cell r="J2141">
            <v>150069998.34</v>
          </cell>
        </row>
        <row r="2142">
          <cell r="C2142" t="str">
            <v>Realizar un inventario de zonas homogéneas físicas y geoeconómicas para aplicación de plusvalía</v>
          </cell>
          <cell r="G2142">
            <v>19800000</v>
          </cell>
          <cell r="J2142">
            <v>19586666.670000002</v>
          </cell>
        </row>
        <row r="2143">
          <cell r="C2143" t="str">
            <v>Adquisición de bienes y servicios</v>
          </cell>
          <cell r="G2143">
            <v>19800000</v>
          </cell>
          <cell r="J2143">
            <v>19586666.670000002</v>
          </cell>
        </row>
        <row r="2144">
          <cell r="C2144" t="str">
            <v>Adquisiciones diferentes de activos</v>
          </cell>
          <cell r="G2144">
            <v>19800000</v>
          </cell>
          <cell r="J2144">
            <v>19586666.670000002</v>
          </cell>
        </row>
        <row r="2145">
          <cell r="C2145" t="str">
            <v>Adquisiciones de servicios</v>
          </cell>
          <cell r="G2145">
            <v>19800000</v>
          </cell>
          <cell r="J2145">
            <v>19586666.670000002</v>
          </cell>
        </row>
        <row r="2146">
          <cell r="C2146" t="str">
            <v xml:space="preserve">Servicios prestados a las empresas y servicios de producción </v>
          </cell>
          <cell r="G2146">
            <v>19800000</v>
          </cell>
          <cell r="J2146">
            <v>19586666.670000002</v>
          </cell>
        </row>
        <row r="2147">
          <cell r="C2147" t="str">
            <v>Adquirir servicios para realizar los procesos correspondientes a la participación del efecto plusvalía en el municipio.</v>
          </cell>
          <cell r="G2147">
            <v>19800000</v>
          </cell>
          <cell r="J2147">
            <v>19586666.670000002</v>
          </cell>
        </row>
        <row r="2148">
          <cell r="C2148" t="str">
            <v>RTOS FROS REC PROPIOS ICLD.</v>
          </cell>
          <cell r="G2148">
            <v>19800000</v>
          </cell>
          <cell r="J2148">
            <v>19586666.670000002</v>
          </cell>
        </row>
        <row r="2149">
          <cell r="C2149" t="str">
            <v xml:space="preserve">Legalización de dos (2) asentamientos </v>
          </cell>
          <cell r="G2149">
            <v>28400000</v>
          </cell>
          <cell r="J2149">
            <v>27716666</v>
          </cell>
        </row>
        <row r="2150">
          <cell r="C2150" t="str">
            <v>Adquisición de bienes y servicios</v>
          </cell>
          <cell r="G2150">
            <v>28400000</v>
          </cell>
          <cell r="J2150">
            <v>27716666</v>
          </cell>
        </row>
        <row r="2151">
          <cell r="C2151" t="str">
            <v>Adquisiciones diferentes de activos</v>
          </cell>
          <cell r="G2151">
            <v>28400000</v>
          </cell>
          <cell r="J2151">
            <v>27716666</v>
          </cell>
        </row>
        <row r="2152">
          <cell r="C2152" t="str">
            <v>Adquisiciones de servicios</v>
          </cell>
          <cell r="G2152">
            <v>28400000</v>
          </cell>
          <cell r="J2152">
            <v>27716666</v>
          </cell>
        </row>
        <row r="2153">
          <cell r="C2153" t="str">
            <v xml:space="preserve">Servicios prestados a las empresas y servicios de producción </v>
          </cell>
          <cell r="G2153">
            <v>28400000</v>
          </cell>
          <cell r="J2153">
            <v>27716666</v>
          </cell>
        </row>
        <row r="2154">
          <cell r="C2154" t="str">
            <v>Servicios para la asistencia técnica, profesional y jurídica en los procesos de legalización de asentamientos humanos</v>
          </cell>
          <cell r="G2154">
            <v>28400000</v>
          </cell>
          <cell r="J2154">
            <v>27716666</v>
          </cell>
        </row>
        <row r="2155">
          <cell r="C2155" t="str">
            <v>RTOS FROS REC PROPIOS ICLD.</v>
          </cell>
          <cell r="G2155">
            <v>28400000</v>
          </cell>
          <cell r="J2155">
            <v>27716666</v>
          </cell>
        </row>
        <row r="2156">
          <cell r="C2156" t="str">
            <v>16 proyectos nuevos formulados y viabilizados a través del área de Banco de Proyectos</v>
          </cell>
          <cell r="G2156">
            <v>66400000</v>
          </cell>
          <cell r="J2156">
            <v>66400000</v>
          </cell>
        </row>
        <row r="2157">
          <cell r="C2157" t="str">
            <v>Adquisición de bienes y servicios</v>
          </cell>
          <cell r="G2157">
            <v>66400000</v>
          </cell>
          <cell r="J2157">
            <v>66400000</v>
          </cell>
        </row>
        <row r="2158">
          <cell r="C2158" t="str">
            <v>Adquisiciones diferentes de activos</v>
          </cell>
          <cell r="G2158">
            <v>66400000</v>
          </cell>
          <cell r="J2158">
            <v>66400000</v>
          </cell>
        </row>
        <row r="2159">
          <cell r="C2159" t="str">
            <v>Adquisiciones de servicios</v>
          </cell>
          <cell r="G2159">
            <v>66400000</v>
          </cell>
          <cell r="J2159">
            <v>66400000</v>
          </cell>
        </row>
        <row r="2160">
          <cell r="C2160" t="str">
            <v>Servicios para la comunidad, sociales y personales</v>
          </cell>
          <cell r="G2160">
            <v>66400000</v>
          </cell>
          <cell r="J2160">
            <v>66400000</v>
          </cell>
        </row>
        <row r="2161">
          <cell r="C2161" t="str">
            <v xml:space="preserve">Servicios para la gestión y planeación estratégica de planes, proyectos y programas del municipio. </v>
          </cell>
          <cell r="G2161">
            <v>66400000</v>
          </cell>
          <cell r="J2161">
            <v>66400000</v>
          </cell>
        </row>
        <row r="2162">
          <cell r="C2162" t="str">
            <v>ICLD- IMPUESTOS</v>
          </cell>
          <cell r="G2162">
            <v>66400000</v>
          </cell>
          <cell r="J2162">
            <v>66400000</v>
          </cell>
        </row>
        <row r="2163">
          <cell r="C2163" t="str">
            <v>Realizar 6 campañas de información, prevención y difusión de normatividad, licenciamiento y control urbano en los diferentes sectores del municipio</v>
          </cell>
          <cell r="G2163">
            <v>43000000</v>
          </cell>
          <cell r="J2163">
            <v>36366665.670000002</v>
          </cell>
        </row>
        <row r="2164">
          <cell r="C2164" t="str">
            <v>Adquisición de bienes y servicios</v>
          </cell>
          <cell r="G2164">
            <v>43000000</v>
          </cell>
          <cell r="J2164">
            <v>36366665.670000002</v>
          </cell>
        </row>
        <row r="2165">
          <cell r="C2165" t="str">
            <v>Adquisiciones diferentes de activos</v>
          </cell>
          <cell r="G2165">
            <v>43000000</v>
          </cell>
          <cell r="J2165">
            <v>36366665.670000002</v>
          </cell>
        </row>
        <row r="2166">
          <cell r="C2166" t="str">
            <v>Adquisiciones de servicios</v>
          </cell>
          <cell r="G2166">
            <v>43000000</v>
          </cell>
          <cell r="J2166">
            <v>36366665.670000002</v>
          </cell>
        </row>
        <row r="2167">
          <cell r="C2167" t="str">
            <v xml:space="preserve">Servicios prestados a las empresas y servicios de producción </v>
          </cell>
          <cell r="G2167">
            <v>43000000</v>
          </cell>
          <cell r="J2167">
            <v>36366665.670000002</v>
          </cell>
        </row>
        <row r="2168">
          <cell r="C2168" t="str">
            <v>Servicios para la asistencia técnica, profesional y jurídica en los procesos de control urbanístico</v>
          </cell>
          <cell r="G2168">
            <v>43000000</v>
          </cell>
          <cell r="J2168">
            <v>36366665.670000002</v>
          </cell>
        </row>
        <row r="2169">
          <cell r="C2169" t="str">
            <v>SGP OTROS SECTORES</v>
          </cell>
          <cell r="G2169">
            <v>43000000</v>
          </cell>
          <cell r="J2169">
            <v>36366665.670000002</v>
          </cell>
        </row>
        <row r="2170">
          <cell r="C2170" t="str">
            <v>ZIPAQUIRÁ AVANZA EN LA OFERTA DE SERVICIOS PÚBLICOS SOSTENIBLES</v>
          </cell>
          <cell r="G2170">
            <v>2401564306.6700001</v>
          </cell>
          <cell r="J2170">
            <v>1579189354</v>
          </cell>
        </row>
        <row r="2171">
          <cell r="C2171" t="str">
            <v xml:space="preserve">Aumentar a 56696 el número de suscriptores de acueducto </v>
          </cell>
          <cell r="G2171">
            <v>359343441</v>
          </cell>
          <cell r="J2171">
            <v>264393153</v>
          </cell>
        </row>
        <row r="2172">
          <cell r="C2172" t="str">
            <v>Transferencias de capital</v>
          </cell>
          <cell r="G2172">
            <v>359343441</v>
          </cell>
          <cell r="J2172">
            <v>264393153</v>
          </cell>
        </row>
        <row r="2173">
          <cell r="C2173" t="str">
            <v>Entidades del gobierno general</v>
          </cell>
          <cell r="G2173">
            <v>359343441</v>
          </cell>
          <cell r="J2173">
            <v>264393153</v>
          </cell>
        </row>
        <row r="2174">
          <cell r="C2174" t="str">
            <v>Esquemas asociativos</v>
          </cell>
          <cell r="G2174">
            <v>359343441</v>
          </cell>
          <cell r="J2174">
            <v>264393153</v>
          </cell>
        </row>
        <row r="2175">
          <cell r="C2175" t="str">
            <v>Garantizar la prestacion de los servicios publicos de agua potable y saneamiento basico en el municipio de Zipaquira mediante el pago de subsidios de ACUEDUCTO</v>
          </cell>
          <cell r="G2175">
            <v>359343441</v>
          </cell>
          <cell r="J2175">
            <v>264393153</v>
          </cell>
        </row>
        <row r="2176">
          <cell r="C2176" t="str">
            <v>RTOS FROS REC PROPIOS ICLD.</v>
          </cell>
          <cell r="G2176">
            <v>150000000</v>
          </cell>
          <cell r="J2176">
            <v>55050712</v>
          </cell>
        </row>
        <row r="2177">
          <cell r="C2177" t="str">
            <v>SGP   AGUA POTABLE Y SAN BAS  CSF</v>
          </cell>
          <cell r="G2177">
            <v>209343441</v>
          </cell>
          <cell r="J2177">
            <v>209342441</v>
          </cell>
        </row>
        <row r="2178">
          <cell r="C2178" t="str">
            <v>Aumentar a 56331 el número de suscriptores de aseo</v>
          </cell>
          <cell r="G2178">
            <v>1392993921.6700001</v>
          </cell>
          <cell r="J2178">
            <v>839050250</v>
          </cell>
        </row>
        <row r="2179">
          <cell r="C2179" t="str">
            <v>Transferencias de capital</v>
          </cell>
          <cell r="G2179">
            <v>1392993921.6700001</v>
          </cell>
          <cell r="J2179">
            <v>839050250</v>
          </cell>
        </row>
        <row r="2180">
          <cell r="C2180" t="str">
            <v>Entidades del gobierno general</v>
          </cell>
          <cell r="G2180">
            <v>1392993921.6700001</v>
          </cell>
          <cell r="J2180">
            <v>839050250</v>
          </cell>
        </row>
        <row r="2181">
          <cell r="C2181" t="str">
            <v>Esquemas asociativos</v>
          </cell>
          <cell r="G2181">
            <v>1392993921.6700001</v>
          </cell>
          <cell r="J2181">
            <v>839050250</v>
          </cell>
        </row>
        <row r="2182">
          <cell r="C2182" t="str">
            <v>Garantizar la prestacion de los servicios publicos de agua potable y saneamiento basico en el municipio de Zipaquira mediante el pago de subsidios de ASEO</v>
          </cell>
          <cell r="G2182">
            <v>1392993921.6700001</v>
          </cell>
          <cell r="J2182">
            <v>839050250</v>
          </cell>
        </row>
        <row r="2183">
          <cell r="C2183" t="str">
            <v>RTOS FROS REC PROPIOS ICLD.</v>
          </cell>
          <cell r="G2183">
            <v>494000000</v>
          </cell>
          <cell r="J2183">
            <v>0</v>
          </cell>
        </row>
        <row r="2184">
          <cell r="C2184" t="str">
            <v>SGP   AGUA POTABLE Y SAN BAS  CSF</v>
          </cell>
          <cell r="G2184">
            <v>633557400.66999996</v>
          </cell>
          <cell r="J2184">
            <v>633557400.66999996</v>
          </cell>
        </row>
        <row r="2185">
          <cell r="C2185" t="str">
            <v>RTOS FROS SGP AGUA POTABLE</v>
          </cell>
          <cell r="G2185">
            <v>14473000</v>
          </cell>
          <cell r="J2185">
            <v>0</v>
          </cell>
        </row>
        <row r="2186">
          <cell r="C2186" t="str">
            <v>RB SGP AGUA POTABLE  CSF</v>
          </cell>
          <cell r="G2186">
            <v>2347776</v>
          </cell>
          <cell r="J2186">
            <v>0</v>
          </cell>
        </row>
        <row r="2187">
          <cell r="C2187" t="str">
            <v>SGP OTROS SECTORES</v>
          </cell>
          <cell r="G2187">
            <v>226094000</v>
          </cell>
          <cell r="J2187">
            <v>205492849.33000001</v>
          </cell>
        </row>
        <row r="2188">
          <cell r="C2188" t="str">
            <v>RB IMPUESTO DE TRANSPORTE POR OLEODUCTOS Y GASODUCTOS</v>
          </cell>
          <cell r="G2188">
            <v>17039857</v>
          </cell>
          <cell r="J2188">
            <v>0</v>
          </cell>
        </row>
        <row r="2189">
          <cell r="C2189" t="str">
            <v>R.B F.S.R.I (SUBSIDIOS AGUA POTABLE Y SANEAMIENTO BASICO)</v>
          </cell>
          <cell r="G2189">
            <v>5481888</v>
          </cell>
          <cell r="J2189">
            <v>0</v>
          </cell>
        </row>
        <row r="2190">
          <cell r="C2190" t="str">
            <v>Aumentar a 55936 el número de suscriptores de alcantarillado</v>
          </cell>
          <cell r="G2190">
            <v>425475452</v>
          </cell>
          <cell r="J2190">
            <v>324301232</v>
          </cell>
        </row>
        <row r="2191">
          <cell r="C2191" t="str">
            <v>Transferencias de capital</v>
          </cell>
          <cell r="G2191">
            <v>425475452</v>
          </cell>
          <cell r="J2191">
            <v>324301232</v>
          </cell>
        </row>
        <row r="2192">
          <cell r="C2192" t="str">
            <v>Entidades del gobierno general</v>
          </cell>
          <cell r="G2192">
            <v>425475452</v>
          </cell>
          <cell r="J2192">
            <v>324301232</v>
          </cell>
        </row>
        <row r="2193">
          <cell r="C2193" t="str">
            <v>Esquemas asociativos</v>
          </cell>
          <cell r="G2193">
            <v>425475452</v>
          </cell>
          <cell r="J2193">
            <v>324301232</v>
          </cell>
        </row>
        <row r="2194">
          <cell r="C2194" t="str">
            <v>Garantizar la prestacion de los servicios publicos de agua potable y saneamiento basico en el municipio de Zipaquira mediante el pago de subsidios de ALCANTARILLADO</v>
          </cell>
          <cell r="G2194">
            <v>425475452</v>
          </cell>
          <cell r="J2194">
            <v>324301232</v>
          </cell>
        </row>
        <row r="2195">
          <cell r="C2195" t="str">
            <v>RTOS FROS REC PROPIOS ICLD.</v>
          </cell>
          <cell r="G2195">
            <v>150000000</v>
          </cell>
          <cell r="J2195">
            <v>110938499</v>
          </cell>
        </row>
        <row r="2196">
          <cell r="C2196" t="str">
            <v>SGP   AGUA POTABLE Y SAN BAS  CSF</v>
          </cell>
          <cell r="G2196">
            <v>275475452</v>
          </cell>
          <cell r="J2196">
            <v>213362733</v>
          </cell>
        </row>
        <row r="2197">
          <cell r="C2197" t="str">
            <v>Actualización e implementación de la Política Pública del Agua</v>
          </cell>
          <cell r="G2197">
            <v>223751492</v>
          </cell>
          <cell r="J2197">
            <v>151444719</v>
          </cell>
        </row>
        <row r="2198">
          <cell r="C2198" t="str">
            <v>Transferencias de capital</v>
          </cell>
          <cell r="G2198">
            <v>223751492</v>
          </cell>
          <cell r="J2198">
            <v>151444719</v>
          </cell>
        </row>
        <row r="2199">
          <cell r="C2199" t="str">
            <v>Entidades del gobierno general</v>
          </cell>
          <cell r="G2199">
            <v>223751492</v>
          </cell>
          <cell r="J2199">
            <v>151444719</v>
          </cell>
        </row>
        <row r="2200">
          <cell r="C2200" t="str">
            <v>Esquemas asociativos</v>
          </cell>
          <cell r="G2200">
            <v>223751492</v>
          </cell>
          <cell r="J2200">
            <v>151444719</v>
          </cell>
        </row>
        <row r="2201">
          <cell r="C2201" t="str">
            <v>Garantizar la prestacion de los servicios publicos de agua potable y saneamiento basico en el municipio de Zipaquira mediante el pago del MINIMO VITAL</v>
          </cell>
          <cell r="G2201">
            <v>223751492</v>
          </cell>
          <cell r="J2201">
            <v>151444719</v>
          </cell>
        </row>
        <row r="2202">
          <cell r="C2202" t="str">
            <v>RTOS FROS REC PROPIOS ICLD.</v>
          </cell>
          <cell r="G2202">
            <v>206000000</v>
          </cell>
          <cell r="J2202">
            <v>151444719</v>
          </cell>
        </row>
        <row r="2203">
          <cell r="C2203" t="str">
            <v>F.S.R.I (SUBSIDIOS AGUA POTABLE Y SANEAMIENTO BASICO)</v>
          </cell>
          <cell r="G2203">
            <v>4937492</v>
          </cell>
          <cell r="J2203">
            <v>0</v>
          </cell>
        </row>
        <row r="2204">
          <cell r="C2204" t="str">
            <v>RTOS FROS F.S.R.I (SUBSIDIOS AGUA POTABLE Y SANEAMIENTO BASICO)</v>
          </cell>
          <cell r="G2204">
            <v>12814000</v>
          </cell>
          <cell r="J2204">
            <v>0</v>
          </cell>
        </row>
        <row r="2205">
          <cell r="C2205" t="str">
            <v>ZIPAQUIRÁ AVANZA EN LA OFERTA DE SERVICIOS PÚBLICOS SOSTENIBLES</v>
          </cell>
          <cell r="G2205">
            <v>737063380</v>
          </cell>
          <cell r="J2205">
            <v>737063380</v>
          </cell>
        </row>
        <row r="2206">
          <cell r="C2206" t="str">
            <v>Factibilidad, construcción y puesta en operación de la red de conducción desde la PTAP regional hasta el tanque de almacenamiento</v>
          </cell>
          <cell r="G2206">
            <v>737063380</v>
          </cell>
          <cell r="J2206">
            <v>737063380</v>
          </cell>
        </row>
        <row r="2207">
          <cell r="C2207" t="str">
            <v>Transferencias de capital</v>
          </cell>
          <cell r="G2207">
            <v>737063380</v>
          </cell>
          <cell r="J2207">
            <v>737063380</v>
          </cell>
        </row>
        <row r="2208">
          <cell r="C2208" t="str">
            <v>Entidades del gobierno general</v>
          </cell>
          <cell r="G2208">
            <v>737063380</v>
          </cell>
          <cell r="J2208">
            <v>737063380</v>
          </cell>
        </row>
        <row r="2209">
          <cell r="C2209" t="str">
            <v>Esquemas asociativos</v>
          </cell>
          <cell r="G2209">
            <v>737063380</v>
          </cell>
          <cell r="J2209">
            <v>737063380</v>
          </cell>
        </row>
        <row r="2210">
          <cell r="C2210" t="str">
            <v>Realizar las transferencias al Plan Departamental de Aguas PDA</v>
          </cell>
          <cell r="G2210">
            <v>737063380</v>
          </cell>
          <cell r="J2210">
            <v>737063380</v>
          </cell>
        </row>
        <row r="2211">
          <cell r="C2211" t="str">
            <v>SGP   AGUA POTABLE Y SAN BAS  SSF</v>
          </cell>
          <cell r="G2211">
            <v>737063380</v>
          </cell>
          <cell r="J2211">
            <v>737063380</v>
          </cell>
        </row>
        <row r="2212">
          <cell r="C2212" t="str">
            <v>MINAS Y ENERGIA</v>
          </cell>
          <cell r="G2212">
            <v>3552025524</v>
          </cell>
          <cell r="J2212">
            <v>1115694683</v>
          </cell>
        </row>
        <row r="2213">
          <cell r="C2213" t="str">
            <v>ZIPAQUIRÁ AVANZA EN LA OFERTA DE SERVICIOS PÚBLICOS SOSTENIBLES</v>
          </cell>
          <cell r="G2213">
            <v>3552025524</v>
          </cell>
          <cell r="J2213">
            <v>1115694683</v>
          </cell>
        </row>
        <row r="2214">
          <cell r="C2214" t="str">
            <v>Administrar, Operar y Mantener el 100% del Sistema de Alumbrado Público del Munipicio</v>
          </cell>
          <cell r="G2214">
            <v>3552025524</v>
          </cell>
          <cell r="J2214">
            <v>1115694683</v>
          </cell>
        </row>
        <row r="2215">
          <cell r="C2215" t="str">
            <v>Transferencias de capital</v>
          </cell>
          <cell r="G2215">
            <v>3552025524</v>
          </cell>
          <cell r="J2215">
            <v>1115694683</v>
          </cell>
        </row>
        <row r="2216">
          <cell r="C2216" t="str">
            <v>Entidades del gobierno general</v>
          </cell>
          <cell r="G2216">
            <v>3552025524</v>
          </cell>
          <cell r="J2216">
            <v>1115694683</v>
          </cell>
        </row>
        <row r="2217">
          <cell r="C2217" t="str">
            <v>Esquemas asociativos</v>
          </cell>
          <cell r="G2217">
            <v>3552025524</v>
          </cell>
          <cell r="J2217">
            <v>1115694683</v>
          </cell>
        </row>
        <row r="2218">
          <cell r="C2218" t="str">
            <v xml:space="preserve">descentralizacion servicios de Alumbrado publicos decreto 532 de 2022  </v>
          </cell>
          <cell r="G2218">
            <v>3552025524</v>
          </cell>
          <cell r="J2218">
            <v>1115694683</v>
          </cell>
        </row>
        <row r="2219">
          <cell r="C2219" t="str">
            <v>ALUMBRADO PUBLICO SSF</v>
          </cell>
          <cell r="G2219">
            <v>3551867524</v>
          </cell>
          <cell r="J2219">
            <v>1115694683</v>
          </cell>
        </row>
        <row r="2220">
          <cell r="C2220" t="str">
            <v>RTOS FROS ALUMBRADO PUBLICO</v>
          </cell>
          <cell r="G2220">
            <v>158000</v>
          </cell>
          <cell r="J2220">
            <v>0</v>
          </cell>
        </row>
        <row r="2221">
          <cell r="C2221" t="str">
            <v>ZIPAQUIRA COMPETITIVA</v>
          </cell>
          <cell r="G2221">
            <v>10022127839.4</v>
          </cell>
          <cell r="J2221">
            <v>9690102320.6399994</v>
          </cell>
        </row>
        <row r="2222">
          <cell r="C2222" t="str">
            <v>Secretaría de Obras Públicas</v>
          </cell>
          <cell r="G2222">
            <v>8379394685.3999996</v>
          </cell>
          <cell r="J2222">
            <v>8103887769.3999996</v>
          </cell>
        </row>
        <row r="2223">
          <cell r="C2223" t="str">
            <v>Transporte</v>
          </cell>
          <cell r="G2223">
            <v>8379394685.3999996</v>
          </cell>
          <cell r="J2223">
            <v>8103887769.3999996</v>
          </cell>
        </row>
        <row r="2224">
          <cell r="C2224" t="str">
            <v>Infraestructura red vial regionalInfraestructura red vial regional</v>
          </cell>
          <cell r="G2224">
            <v>8379394685.3999996</v>
          </cell>
          <cell r="J2224">
            <v>8103887769.3999996</v>
          </cell>
        </row>
        <row r="2225">
          <cell r="C2225" t="str">
            <v>"2020000050013 - MEJORAMIENTO DE LA VIA QUE COMUNICA  A LOS MUNICIPIOS DE ZIPAQUIRA Y TOCANCIPA, TRAMO BARANDILLAS LA FUENTE, DEPARTAMENTO DE CUNDINAMARCA"</v>
          </cell>
          <cell r="G2225">
            <v>920659610.39999998</v>
          </cell>
          <cell r="J2225">
            <v>920659610.39999998</v>
          </cell>
        </row>
        <row r="2226">
          <cell r="C2226" t="str">
            <v>2402001 - Vía secundaria construida</v>
          </cell>
          <cell r="G2226">
            <v>920659610.39999998</v>
          </cell>
          <cell r="J2226">
            <v>920659610.39999998</v>
          </cell>
        </row>
        <row r="2227">
          <cell r="C2227" t="str">
            <v xml:space="preserve">ASIGNACIÓN PARA LA INVERSIÓN REGIONAL - DEPARTAMENTOS </v>
          </cell>
          <cell r="G2227">
            <v>920659610.39999998</v>
          </cell>
          <cell r="J2227">
            <v>920659610.39999998</v>
          </cell>
        </row>
        <row r="2228">
          <cell r="C2228" t="str">
            <v xml:space="preserve">ASIGNACION PARA LA INVERSION REGIONAL - DEPARTAMENTOS </v>
          </cell>
          <cell r="G2228">
            <v>920659610.39999998</v>
          </cell>
          <cell r="J2228">
            <v>920659610.39999998</v>
          </cell>
        </row>
        <row r="2229">
          <cell r="C2229" t="str">
            <v>"2020000050015 - MEJORAMIENTO DE LA VIA ZIPAQUIRÁ SAN JORGE - TABIO, DEPARTAMENTO DE CUNDINAMARCA"</v>
          </cell>
          <cell r="G2229">
            <v>7458735075</v>
          </cell>
          <cell r="J2229">
            <v>7183228159</v>
          </cell>
        </row>
        <row r="2230">
          <cell r="C2230" t="str">
            <v>2402001 - Vía secundaria construida</v>
          </cell>
          <cell r="G2230">
            <v>7458735075</v>
          </cell>
          <cell r="J2230">
            <v>7183228159</v>
          </cell>
        </row>
        <row r="2231">
          <cell r="C2231" t="str">
            <v xml:space="preserve">ASIGNACIÓN PARA LA INVERSIÓN REGIONAL - DEPARTAMENTOS </v>
          </cell>
          <cell r="G2231">
            <v>7458735075</v>
          </cell>
          <cell r="J2231">
            <v>7183228159</v>
          </cell>
        </row>
        <row r="2232">
          <cell r="C2232" t="str">
            <v xml:space="preserve">ASIGNACION PARA LA INVERSION REGIONAL - DEPARTAMENTOS </v>
          </cell>
          <cell r="G2232">
            <v>7458735075</v>
          </cell>
          <cell r="J2232">
            <v>7183228159</v>
          </cell>
        </row>
        <row r="2233">
          <cell r="C2233" t="str">
            <v>Secretaría de Transito y Transporte</v>
          </cell>
          <cell r="G2233">
            <v>1642733154</v>
          </cell>
          <cell r="J2233">
            <v>1586214551.24</v>
          </cell>
        </row>
        <row r="2234">
          <cell r="C2234" t="str">
            <v>INCLUSIÓN SOCIAL Y RECONCILIACIÓN</v>
          </cell>
          <cell r="G2234">
            <v>1642733154</v>
          </cell>
          <cell r="J2234">
            <v>1586214551.24</v>
          </cell>
        </row>
        <row r="2235">
          <cell r="C2235" t="str">
            <v>INCLUSIÓN SOCIAL Y RECONCILIACIÓN</v>
          </cell>
          <cell r="G2235">
            <v>1642733154</v>
          </cell>
          <cell r="J2235">
            <v>1586214551.24</v>
          </cell>
        </row>
        <row r="2236">
          <cell r="C2236" t="str">
            <v>Inclusión social y productiva para la población en situación de vulnerabilidad</v>
          </cell>
          <cell r="G2236">
            <v>1642733154</v>
          </cell>
          <cell r="J2236">
            <v>1586214551.24</v>
          </cell>
        </row>
        <row r="2237">
          <cell r="C2237" t="str">
            <v>2022258990074 - FORTALECIMIENTO DE UNIDADES PRODUCTIVAS DE FAMILIAS QUE PRESTAN EL SERVICIO DE CARGA LIVIANA CON VEHICULOS DE TRACCION ANIMAL EN EL MUNICIPIO DE ZIPAQUIRÁ</v>
          </cell>
          <cell r="G2237">
            <v>416733154</v>
          </cell>
          <cell r="J2237">
            <v>416733154</v>
          </cell>
        </row>
        <row r="2238">
          <cell r="C2238" t="str">
            <v>4103057 - Servicio de apoyo a unidades productivas individuales para la generación de ingresos</v>
          </cell>
          <cell r="G2238">
            <v>416733154</v>
          </cell>
          <cell r="J2238">
            <v>416733154</v>
          </cell>
        </row>
        <row r="2239">
          <cell r="C2239" t="str">
            <v xml:space="preserve">410305700- Fortalecimiento Economico y social para la comunidades en condición de vulnerabilidad dedicadas al transporte de carga liviano mediante tracción Animal </v>
          </cell>
          <cell r="G2239">
            <v>416733154</v>
          </cell>
          <cell r="J2239">
            <v>416733154</v>
          </cell>
        </row>
        <row r="2240">
          <cell r="C2240" t="str">
            <v>INCENTIVO A LA PRODUCCION, EXPLORACION Y FORMALIZACION</v>
          </cell>
          <cell r="G2240">
            <v>416733154</v>
          </cell>
          <cell r="J2240">
            <v>416733154</v>
          </cell>
        </row>
        <row r="2241">
          <cell r="C2241" t="str">
            <v>Fortalecimiento de Unidades Productivas de Familias que prestan el servicio de carga liviana con vehiculos de traccion animal 2da etapa Mpio d Zipaquira</v>
          </cell>
          <cell r="G2241">
            <v>1226000000</v>
          </cell>
          <cell r="J2241">
            <v>1169481397.24</v>
          </cell>
        </row>
        <row r="2242">
          <cell r="C2242" t="str">
            <v>4103057 - Servicio de apoyo a unidades productivas individuales para la generación de ingresos</v>
          </cell>
          <cell r="G2242">
            <v>1226000000</v>
          </cell>
          <cell r="J2242">
            <v>1169481397.24</v>
          </cell>
        </row>
        <row r="2243">
          <cell r="C2243" t="str">
            <v xml:space="preserve">410305700- Fortalecimiento Economico y social para la comunidades en condición de vulnerabilidad dedicadas al transporte de carga liviano mediante tracción Animal </v>
          </cell>
          <cell r="G2243">
            <v>1226000000</v>
          </cell>
          <cell r="J2243">
            <v>1169481397.24</v>
          </cell>
        </row>
        <row r="2244">
          <cell r="C2244" t="str">
            <v>ASIGNACIONES DIRECTAS</v>
          </cell>
          <cell r="G2244">
            <v>1226000000</v>
          </cell>
          <cell r="J2244">
            <v>1169481397.24</v>
          </cell>
        </row>
        <row r="2245">
          <cell r="C2245" t="str">
            <v>ZIPAQUIRA VERDE Y SOSTENIBLE</v>
          </cell>
          <cell r="G2245">
            <v>39160000</v>
          </cell>
          <cell r="J2245">
            <v>0</v>
          </cell>
        </row>
        <row r="2246">
          <cell r="C2246" t="str">
            <v>ZIPAQUIRA VERDE Y SOSTENIBLE</v>
          </cell>
          <cell r="G2246">
            <v>39160000</v>
          </cell>
          <cell r="J2246">
            <v>0</v>
          </cell>
        </row>
        <row r="2247">
          <cell r="C2247" t="str">
            <v>Ambiente y Desarrollo Sostenible</v>
          </cell>
          <cell r="G2247">
            <v>39160000</v>
          </cell>
          <cell r="J2247">
            <v>0</v>
          </cell>
        </row>
        <row r="2248">
          <cell r="C2248" t="str">
            <v>AMBIENTE Y DESARROLLO SOSTENIBLE</v>
          </cell>
          <cell r="G2248">
            <v>39160000</v>
          </cell>
          <cell r="J2248">
            <v>0</v>
          </cell>
        </row>
        <row r="2249">
          <cell r="C2249" t="str">
            <v>Conservación de la biodiversidad y sus servicios ecosistémicos</v>
          </cell>
          <cell r="G2249">
            <v>39160000</v>
          </cell>
          <cell r="J2249">
            <v>0</v>
          </cell>
        </row>
        <row r="2250">
          <cell r="C2250" t="str">
            <v>2017000050029 - Consevacion y gestion integral del recurso hidrico mediante la adquisicion y restauracion de predios.</v>
          </cell>
          <cell r="G2250">
            <v>39160000</v>
          </cell>
          <cell r="J2250">
            <v>0</v>
          </cell>
        </row>
        <row r="2251">
          <cell r="C2251" t="str">
            <v>3202001 - Documentos de lineamientos técnicos para la conservación de la biodiversidad y sus servicios eco sistémicos</v>
          </cell>
          <cell r="G2251">
            <v>39160000</v>
          </cell>
          <cell r="J2251">
            <v>0</v>
          </cell>
        </row>
        <row r="2252">
          <cell r="C2252" t="str">
            <v>ASIGNACIONES DIRECTAS (20% DEL SGR)</v>
          </cell>
          <cell r="G2252">
            <v>39160000</v>
          </cell>
          <cell r="J2252">
            <v>0</v>
          </cell>
        </row>
        <row r="2253">
          <cell r="C2253" t="str">
            <v>ASIGNACION PARA LA INVERSION LOCAL SEGUN NBI Y CUARTA, QUINTA, Y SEXTA CATEGORIA</v>
          </cell>
          <cell r="G2253">
            <v>39160000</v>
          </cell>
          <cell r="J2253">
            <v>0</v>
          </cell>
        </row>
        <row r="2254">
          <cell r="C2254" t="str">
            <v>Secretaría de Familia y Desarrollo Social</v>
          </cell>
          <cell r="G2254">
            <v>300000000</v>
          </cell>
          <cell r="J2254">
            <v>300000000</v>
          </cell>
        </row>
        <row r="2255">
          <cell r="C2255" t="str">
            <v>Vivienda</v>
          </cell>
          <cell r="G2255">
            <v>300000000</v>
          </cell>
          <cell r="J2255">
            <v>300000000</v>
          </cell>
        </row>
        <row r="2256">
          <cell r="C2256" t="str">
            <v>VIVIENDA, CIUDAD Y TERRITORIO</v>
          </cell>
          <cell r="G2256">
            <v>300000000</v>
          </cell>
          <cell r="J2256">
            <v>300000000</v>
          </cell>
        </row>
        <row r="2257">
          <cell r="C2257" t="str">
            <v>Acceso a soluciones de viviendaAcceso a soluciones de vivienda</v>
          </cell>
          <cell r="G2257">
            <v>300000000</v>
          </cell>
          <cell r="J2257">
            <v>300000000</v>
          </cell>
        </row>
        <row r="2258">
          <cell r="C2258" t="str">
            <v>202225890107 Mejoramiento de vivienda par familias de la zona rural y urbana del municipio de Zipaquira</v>
          </cell>
          <cell r="G2258">
            <v>300000000</v>
          </cell>
          <cell r="J2258">
            <v>300000000</v>
          </cell>
        </row>
        <row r="2259">
          <cell r="C2259" t="str">
            <v>4001032 - Servicio de apoyo financiero para mejoramiento de vivienda</v>
          </cell>
          <cell r="G2259">
            <v>300000000</v>
          </cell>
          <cell r="J2259">
            <v>300000000</v>
          </cell>
        </row>
        <row r="2260">
          <cell r="C2260" t="str">
            <v>245-Realizar mejoramientos de vivienda-400103200</v>
          </cell>
          <cell r="G2260">
            <v>300000000</v>
          </cell>
          <cell r="J2260">
            <v>300000000</v>
          </cell>
        </row>
        <row r="2261">
          <cell r="C2261" t="str">
            <v>ASIGNACIONES DIRECTAS</v>
          </cell>
          <cell r="G2261">
            <v>300000000</v>
          </cell>
          <cell r="J2261">
            <v>300000000</v>
          </cell>
        </row>
      </sheetData>
    </sheetDataSet>
  </externalBook>
</externalLink>
</file>

<file path=xl/persons/person.xml><?xml version="1.0" encoding="utf-8"?>
<personList xmlns="http://schemas.microsoft.com/office/spreadsheetml/2018/threadedcomments" xmlns:x="http://schemas.openxmlformats.org/spreadsheetml/2006/main">
  <person displayName="Maffe Rodriguez" id="{9B871988-0AE4-4F03-8FDE-86482F12DF6D}" userId="2fc9f630e6be3a33" providerId="Windows Live"/>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J4" dT="2024-11-18T17:15:01.12" personId="{9B871988-0AE4-4F03-8FDE-86482F12DF6D}" id="{BBA8778F-EDA8-4CA1-9121-FBD252443403}">
    <text>*Poner solo el valor numérico de lo ejecutado de la meta a la fecha.
*Si se ejecutó por encima de lo programado para el 2024 (Columna I) no relacionar lo adicional, es decir, para que la meta no quede sobre ejecutada, en estos casos tomar una de estas dos decisiones:
1. Re programar la meta 2024 (Columna I) y aumentarla, lo que implicaría disminuir las metas 2025,2026.2027. Es decir jugar con esa ejecución anual, que NO sobrepase la meta del cuatrienio. 
2. Reportar solo el 100% de la meta, es decir lo que inicialmente estaba programado 2024 y no lo que se hizo de más. 
*Cuando se está por debajo de la ejecución, se plantean las mismas dos opciones anteriores. Si realmente se alcanza a ejecutar a dic 2024, el total de la meta, pues dejarla como está, si definitivamente no, se puede reprogramar para los siguientes años.</text>
  </threadedComment>
  <threadedComment ref="J4" dT="2024-11-18T18:46:08.74" personId="{9B871988-0AE4-4F03-8FDE-86482F12DF6D}" id="{387EBB7D-5CDF-48B0-A339-308F8D3371E5}" parentId="{BBA8778F-EDA8-4CA1-9121-FBD252443403}">
    <text>Adicionalmente, para las metas que no tienen programación para esta vigencia NO se debe diligenciar esta columna.</text>
  </threadedComment>
  <threadedComment ref="L4" dT="2024-11-18T17:15:23.71" personId="{9B871988-0AE4-4F03-8FDE-86482F12DF6D}" id="{868ECFA2-C2CF-444E-8DE5-A75F22475AD6}">
    <text>Redactar los principales logros y personas beneficiadas con la ejecución de dicha meta.</text>
  </threadedComment>
  <threadedComment ref="L4" dT="2024-11-18T18:45:56.78" personId="{9B871988-0AE4-4F03-8FDE-86482F12DF6D}" id="{EE606192-FD1E-496C-A16F-B72E90BB4D2C}" parentId="{868ECFA2-C2CF-444E-8DE5-A75F22475AD6}">
    <text>Para las metas que no tienen programación para esta vigencia NO se debe diligenciar esta columna.</text>
  </threadedComment>
  <threadedComment ref="T4" dT="2024-11-18T18:39:46.06" personId="{9B871988-0AE4-4F03-8FDE-86482F12DF6D}" id="{954FB70B-5F98-4992-886D-CB0C903D0A00}">
    <text xml:space="preserve">Solo diligenciar cuando se obtuvo una gestión que ayudo al cumplimiento de la meta, pero que NO tuvo situación de fondos, es decir… NO ingreso al presupuesto. 
Puede suceder en los casos que la meta no tenía programación financiera ni apropiación, pero que SÍ tuvo ejecución física. </text>
  </threadedComment>
  <threadedComment ref="U4" dT="2024-11-18T18:44:51.45" personId="{9B871988-0AE4-4F03-8FDE-86482F12DF6D}" id="{BA9320FC-24D9-4780-BA01-33374F376E4A}">
    <text>Acá relacionar los recursos apropiados para dicha meta desde su entidad descentralizada.</text>
  </threadedComment>
  <threadedComment ref="V4" dT="2024-11-18T18:44:27.34" personId="{9B871988-0AE4-4F03-8FDE-86482F12DF6D}" id="{717ECF18-E316-49C7-BAAB-BDEFF107346D}">
    <text>Acá relacionar los recursos financieros registrados para dicha meta desde su entidad descentralizada.</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95211-DD16-4757-A86B-C05D3AE6C297}">
  <dimension ref="A1:CG410"/>
  <sheetViews>
    <sheetView tabSelected="1" topLeftCell="A3" zoomScale="70" zoomScaleNormal="70" workbookViewId="0">
      <pane ySplit="2" topLeftCell="A409" activePane="bottomLeft" state="frozen"/>
      <selection activeCell="A3" sqref="A3"/>
      <selection pane="bottomLeft" activeCell="L409" sqref="L409"/>
    </sheetView>
  </sheetViews>
  <sheetFormatPr baseColWidth="10" defaultColWidth="8.7109375" defaultRowHeight="15" x14ac:dyDescent="0.25"/>
  <cols>
    <col min="1" max="1" width="13.5703125" customWidth="1"/>
    <col min="2" max="2" width="10.5703125" customWidth="1"/>
    <col min="3" max="3" width="19.42578125" customWidth="1"/>
    <col min="4" max="4" width="12.85546875" style="6" hidden="1" customWidth="1"/>
    <col min="5" max="5" width="56.85546875" hidden="1" customWidth="1"/>
    <col min="6" max="6" width="77" customWidth="1"/>
    <col min="7" max="7" width="12.7109375" customWidth="1"/>
    <col min="8" max="8" width="14.42578125" customWidth="1"/>
    <col min="9" max="11" width="16.85546875" customWidth="1"/>
    <col min="12" max="12" width="60.28515625" customWidth="1"/>
    <col min="13" max="14" width="16.28515625" customWidth="1"/>
    <col min="15" max="15" width="16.28515625" style="10" customWidth="1"/>
    <col min="16" max="16" width="102.7109375" style="10" customWidth="1"/>
    <col min="17" max="17" width="24.7109375" style="10" customWidth="1"/>
    <col min="18" max="19" width="16.28515625" style="10" customWidth="1"/>
    <col min="20" max="20" width="21.28515625" style="10" customWidth="1"/>
    <col min="21" max="21" width="26.5703125" style="10" customWidth="1"/>
    <col min="22" max="22" width="31.140625" style="10" customWidth="1"/>
    <col min="23" max="23" width="26" bestFit="1" customWidth="1"/>
    <col min="24" max="29" width="26" customWidth="1"/>
    <col min="30" max="30" width="29" bestFit="1" customWidth="1"/>
    <col min="31" max="32" width="26" customWidth="1"/>
    <col min="33" max="33" width="27.42578125" customWidth="1"/>
    <col min="34" max="34" width="43" bestFit="1" customWidth="1"/>
    <col min="35" max="35" width="26" bestFit="1" customWidth="1"/>
    <col min="36" max="36" width="26" customWidth="1"/>
    <col min="37" max="38" width="26" bestFit="1" customWidth="1"/>
    <col min="39" max="44" width="26" customWidth="1"/>
    <col min="45" max="45" width="29" bestFit="1" customWidth="1"/>
    <col min="46" max="47" width="26" customWidth="1"/>
    <col min="48" max="48" width="49.140625" bestFit="1" customWidth="1"/>
    <col min="49" max="49" width="43" bestFit="1" customWidth="1"/>
    <col min="50" max="50" width="26" bestFit="1" customWidth="1"/>
    <col min="51" max="51" width="26" customWidth="1"/>
    <col min="52" max="53" width="26" bestFit="1" customWidth="1"/>
    <col min="54" max="59" width="26" customWidth="1"/>
    <col min="60" max="60" width="29" bestFit="1" customWidth="1"/>
    <col min="61" max="62" width="26" customWidth="1"/>
    <col min="63" max="63" width="49.140625" bestFit="1" customWidth="1"/>
    <col min="64" max="64" width="43" bestFit="1" customWidth="1"/>
    <col min="65" max="65" width="26" bestFit="1" customWidth="1"/>
    <col min="66" max="66" width="26" customWidth="1"/>
    <col min="67" max="68" width="26" bestFit="1" customWidth="1"/>
    <col min="69" max="74" width="26" customWidth="1"/>
    <col min="75" max="75" width="29" bestFit="1" customWidth="1"/>
    <col min="76" max="77" width="26" customWidth="1"/>
    <col min="78" max="78" width="49.140625" bestFit="1" customWidth="1"/>
    <col min="79" max="79" width="43" bestFit="1" customWidth="1"/>
    <col min="80" max="80" width="26" bestFit="1" customWidth="1"/>
    <col min="81" max="81" width="26" customWidth="1"/>
    <col min="82" max="82" width="30.7109375" customWidth="1"/>
    <col min="83" max="83" width="20.5703125" customWidth="1"/>
    <col min="84" max="84" width="42.7109375" customWidth="1"/>
  </cols>
  <sheetData>
    <row r="1" spans="1:85" x14ac:dyDescent="0.25">
      <c r="A1" s="102" t="s">
        <v>0</v>
      </c>
      <c r="B1" s="102"/>
      <c r="C1" s="102"/>
      <c r="D1" s="102"/>
      <c r="E1" s="102"/>
      <c r="F1" s="102"/>
      <c r="G1" s="102"/>
      <c r="H1" s="103" t="s">
        <v>1</v>
      </c>
      <c r="I1" s="103"/>
      <c r="J1" s="103"/>
      <c r="K1" s="103"/>
      <c r="L1" s="103"/>
      <c r="M1" s="103"/>
      <c r="N1" s="103"/>
      <c r="O1" s="103"/>
      <c r="P1" s="103"/>
      <c r="Q1" s="103"/>
      <c r="R1" s="103"/>
      <c r="S1" s="103"/>
      <c r="T1" s="103"/>
      <c r="U1" s="103"/>
      <c r="V1" s="103"/>
      <c r="W1" s="103"/>
      <c r="X1" s="103"/>
      <c r="Y1" s="103"/>
      <c r="Z1" s="103"/>
      <c r="AA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E1" s="103"/>
      <c r="BF1" s="103"/>
      <c r="BG1" s="103"/>
      <c r="BH1" s="103"/>
      <c r="BI1" s="103"/>
      <c r="BJ1" s="103"/>
      <c r="BK1" s="103"/>
      <c r="BL1" s="103"/>
      <c r="BM1" s="103"/>
      <c r="BN1" s="103"/>
      <c r="BO1" s="103"/>
      <c r="BP1" s="103"/>
      <c r="BQ1" s="103"/>
      <c r="BR1" s="103"/>
      <c r="BS1" s="103"/>
      <c r="BT1" s="103"/>
      <c r="BU1" s="103"/>
      <c r="BV1" s="103"/>
      <c r="BW1" s="103"/>
      <c r="BX1" s="103"/>
      <c r="BY1" s="103"/>
      <c r="BZ1" s="103"/>
      <c r="CA1" s="103"/>
      <c r="CB1" s="103"/>
      <c r="CC1" s="103"/>
      <c r="CD1" s="103"/>
      <c r="CE1" s="103"/>
    </row>
    <row r="2" spans="1:85" ht="135.75" thickBot="1" x14ac:dyDescent="0.3">
      <c r="A2" s="1" t="s">
        <v>2</v>
      </c>
      <c r="B2" s="1" t="s">
        <v>3</v>
      </c>
      <c r="C2" s="1"/>
      <c r="D2" s="2" t="s">
        <v>4</v>
      </c>
      <c r="E2" s="1" t="s">
        <v>5</v>
      </c>
      <c r="F2" s="1" t="s">
        <v>6</v>
      </c>
      <c r="G2" s="1" t="s">
        <v>7</v>
      </c>
      <c r="H2" s="1" t="s">
        <v>8</v>
      </c>
      <c r="I2" s="1" t="s">
        <v>7</v>
      </c>
      <c r="J2" s="1"/>
      <c r="K2" s="1"/>
      <c r="L2" s="1"/>
      <c r="M2" s="1" t="s">
        <v>7</v>
      </c>
      <c r="N2" s="1" t="s">
        <v>7</v>
      </c>
      <c r="O2" s="3" t="s">
        <v>7</v>
      </c>
      <c r="P2" s="3"/>
      <c r="Q2" s="3"/>
      <c r="R2" s="3"/>
      <c r="S2" s="3"/>
      <c r="T2" s="3"/>
      <c r="U2" s="3"/>
      <c r="V2" s="3"/>
      <c r="W2" s="1" t="s">
        <v>7</v>
      </c>
      <c r="X2" s="1" t="s">
        <v>7</v>
      </c>
      <c r="Y2" s="1" t="s">
        <v>7</v>
      </c>
      <c r="Z2" s="4" t="s">
        <v>9</v>
      </c>
      <c r="AA2" s="4" t="s">
        <v>9</v>
      </c>
      <c r="AB2" s="4" t="s">
        <v>9</v>
      </c>
      <c r="AC2" s="4" t="s">
        <v>9</v>
      </c>
      <c r="AD2" s="4" t="s">
        <v>9</v>
      </c>
      <c r="AE2" s="4" t="s">
        <v>9</v>
      </c>
      <c r="AF2" s="1" t="s">
        <v>7</v>
      </c>
      <c r="AG2" s="1" t="s">
        <v>7</v>
      </c>
      <c r="AH2" s="1" t="s">
        <v>7</v>
      </c>
      <c r="AI2" s="1" t="s">
        <v>7</v>
      </c>
      <c r="AJ2" s="1" t="s">
        <v>7</v>
      </c>
      <c r="AK2" s="5" t="s">
        <v>5</v>
      </c>
      <c r="AL2" s="1" t="s">
        <v>7</v>
      </c>
      <c r="AM2" s="1" t="s">
        <v>7</v>
      </c>
      <c r="AN2" s="1" t="s">
        <v>7</v>
      </c>
      <c r="AO2" s="4" t="s">
        <v>9</v>
      </c>
      <c r="AP2" s="4" t="s">
        <v>9</v>
      </c>
      <c r="AQ2" s="4" t="s">
        <v>9</v>
      </c>
      <c r="AR2" s="4" t="s">
        <v>9</v>
      </c>
      <c r="AS2" s="4" t="s">
        <v>9</v>
      </c>
      <c r="AT2" s="4" t="s">
        <v>9</v>
      </c>
      <c r="AU2" s="1" t="s">
        <v>7</v>
      </c>
      <c r="AV2" s="1" t="s">
        <v>7</v>
      </c>
      <c r="AW2" s="1" t="s">
        <v>7</v>
      </c>
      <c r="AX2" s="1" t="s">
        <v>7</v>
      </c>
      <c r="AY2" s="1" t="s">
        <v>7</v>
      </c>
      <c r="AZ2" s="5" t="s">
        <v>5</v>
      </c>
      <c r="BA2" s="1" t="s">
        <v>7</v>
      </c>
      <c r="BB2" s="1" t="s">
        <v>7</v>
      </c>
      <c r="BC2" s="1" t="s">
        <v>7</v>
      </c>
      <c r="BD2" s="4" t="s">
        <v>9</v>
      </c>
      <c r="BE2" s="4" t="s">
        <v>9</v>
      </c>
      <c r="BF2" s="4" t="s">
        <v>9</v>
      </c>
      <c r="BG2" s="4" t="s">
        <v>9</v>
      </c>
      <c r="BH2" s="4" t="s">
        <v>9</v>
      </c>
      <c r="BI2" s="4" t="s">
        <v>9</v>
      </c>
      <c r="BJ2" s="1" t="s">
        <v>7</v>
      </c>
      <c r="BK2" s="1" t="s">
        <v>7</v>
      </c>
      <c r="BL2" s="1" t="s">
        <v>7</v>
      </c>
      <c r="BM2" s="1" t="s">
        <v>7</v>
      </c>
      <c r="BN2" s="1" t="s">
        <v>7</v>
      </c>
      <c r="BO2" s="5" t="s">
        <v>5</v>
      </c>
      <c r="BP2" s="1" t="s">
        <v>7</v>
      </c>
      <c r="BQ2" s="1" t="s">
        <v>7</v>
      </c>
      <c r="BR2" s="1" t="s">
        <v>7</v>
      </c>
      <c r="BS2" s="4" t="s">
        <v>9</v>
      </c>
      <c r="BT2" s="4" t="s">
        <v>9</v>
      </c>
      <c r="BU2" s="4" t="s">
        <v>9</v>
      </c>
      <c r="BV2" s="4" t="s">
        <v>9</v>
      </c>
      <c r="BW2" s="4" t="s">
        <v>9</v>
      </c>
      <c r="BX2" s="4" t="s">
        <v>9</v>
      </c>
      <c r="BY2" s="1" t="s">
        <v>7</v>
      </c>
      <c r="BZ2" s="1" t="s">
        <v>7</v>
      </c>
      <c r="CA2" s="1" t="s">
        <v>7</v>
      </c>
      <c r="CB2" s="1" t="s">
        <v>7</v>
      </c>
      <c r="CC2" s="1" t="s">
        <v>7</v>
      </c>
      <c r="CD2" s="5" t="s">
        <v>5</v>
      </c>
      <c r="CE2" s="1" t="s">
        <v>10</v>
      </c>
      <c r="CF2" s="1" t="s">
        <v>11</v>
      </c>
    </row>
    <row r="3" spans="1:85" ht="14.45" customHeight="1" x14ac:dyDescent="0.25">
      <c r="A3" s="100" t="s">
        <v>1410</v>
      </c>
      <c r="B3" s="98"/>
      <c r="C3" s="98"/>
      <c r="D3" s="101"/>
      <c r="E3" s="101"/>
      <c r="F3" s="98"/>
      <c r="G3" s="98"/>
      <c r="H3" s="106" t="s">
        <v>1</v>
      </c>
      <c r="I3" s="106"/>
      <c r="J3" s="105" t="s">
        <v>1404</v>
      </c>
      <c r="K3" s="105"/>
      <c r="L3" s="105"/>
      <c r="M3" s="106" t="s">
        <v>1</v>
      </c>
      <c r="N3" s="106"/>
      <c r="O3" s="106"/>
      <c r="P3" s="45" t="s">
        <v>1410</v>
      </c>
      <c r="Q3" s="104" t="s">
        <v>1408</v>
      </c>
      <c r="R3" s="104"/>
      <c r="S3" s="104"/>
      <c r="T3" s="46"/>
      <c r="U3" s="107" t="s">
        <v>1414</v>
      </c>
      <c r="V3" s="108"/>
      <c r="W3" s="97" t="s">
        <v>1411</v>
      </c>
      <c r="X3" s="97"/>
      <c r="Y3" s="97"/>
      <c r="Z3" s="97"/>
      <c r="AA3" s="97"/>
      <c r="AB3" s="97"/>
      <c r="AC3" s="97"/>
      <c r="AD3" s="97"/>
      <c r="AE3" s="97"/>
      <c r="AF3" s="97"/>
      <c r="AG3" s="97"/>
      <c r="AH3" s="97"/>
      <c r="AI3" s="97"/>
      <c r="AJ3" s="97"/>
      <c r="AK3" s="97"/>
      <c r="AL3" s="97"/>
      <c r="AM3" s="97"/>
      <c r="AN3" s="97"/>
      <c r="AO3" s="97"/>
      <c r="AP3" s="97"/>
      <c r="AQ3" s="97"/>
      <c r="AR3" s="97"/>
      <c r="AS3" s="97"/>
      <c r="AT3" s="97"/>
      <c r="AU3" s="97"/>
      <c r="AV3" s="97"/>
      <c r="AW3" s="97"/>
      <c r="AX3" s="97"/>
      <c r="AY3" s="97"/>
      <c r="AZ3" s="97"/>
      <c r="BA3" s="97"/>
      <c r="BB3" s="97"/>
      <c r="BC3" s="97"/>
      <c r="BD3" s="97"/>
      <c r="BE3" s="97"/>
      <c r="BF3" s="97"/>
      <c r="BG3" s="97"/>
      <c r="BH3" s="97"/>
      <c r="BI3" s="97"/>
      <c r="BJ3" s="97"/>
      <c r="BK3" s="97"/>
      <c r="BL3" s="97"/>
      <c r="BM3" s="97"/>
      <c r="BN3" s="97"/>
      <c r="BO3" s="97"/>
      <c r="BP3" s="97"/>
      <c r="BQ3" s="97"/>
      <c r="BR3" s="97"/>
      <c r="BS3" s="97"/>
      <c r="BT3" s="97"/>
      <c r="BU3" s="97"/>
      <c r="BV3" s="97"/>
      <c r="BW3" s="97"/>
      <c r="BX3" s="97"/>
      <c r="BY3" s="97"/>
      <c r="BZ3" s="97"/>
      <c r="CA3" s="97"/>
      <c r="CB3" s="97"/>
      <c r="CC3" s="97"/>
      <c r="CD3" s="97"/>
      <c r="CE3" s="98" t="s">
        <v>1410</v>
      </c>
      <c r="CF3" s="99"/>
    </row>
    <row r="4" spans="1:85" s="11" customFormat="1" ht="43.15" customHeight="1" thickBot="1" x14ac:dyDescent="0.3">
      <c r="A4" s="69" t="s">
        <v>12</v>
      </c>
      <c r="B4" s="70" t="s">
        <v>13</v>
      </c>
      <c r="C4" s="70" t="s">
        <v>14</v>
      </c>
      <c r="D4" s="71" t="s">
        <v>15</v>
      </c>
      <c r="E4" s="72" t="s">
        <v>16</v>
      </c>
      <c r="F4" s="70" t="s">
        <v>17</v>
      </c>
      <c r="G4" s="70" t="s">
        <v>18</v>
      </c>
      <c r="H4" s="73" t="s">
        <v>19</v>
      </c>
      <c r="I4" s="73" t="s">
        <v>20</v>
      </c>
      <c r="J4" s="83" t="s">
        <v>1418</v>
      </c>
      <c r="K4" s="74" t="s">
        <v>21</v>
      </c>
      <c r="L4" s="83" t="s">
        <v>1417</v>
      </c>
      <c r="M4" s="73" t="s">
        <v>22</v>
      </c>
      <c r="N4" s="73" t="s">
        <v>23</v>
      </c>
      <c r="O4" s="75" t="s">
        <v>24</v>
      </c>
      <c r="P4" s="76" t="s">
        <v>1409</v>
      </c>
      <c r="Q4" s="77" t="s">
        <v>1405</v>
      </c>
      <c r="R4" s="77" t="s">
        <v>1406</v>
      </c>
      <c r="S4" s="77" t="s">
        <v>1407</v>
      </c>
      <c r="T4" s="81" t="s">
        <v>1413</v>
      </c>
      <c r="U4" s="82" t="s">
        <v>1416</v>
      </c>
      <c r="V4" s="82" t="s">
        <v>1415</v>
      </c>
      <c r="W4" s="73" t="s">
        <v>25</v>
      </c>
      <c r="X4" s="78" t="s">
        <v>26</v>
      </c>
      <c r="Y4" s="78" t="s">
        <v>27</v>
      </c>
      <c r="Z4" s="78" t="s">
        <v>28</v>
      </c>
      <c r="AA4" s="78" t="s">
        <v>29</v>
      </c>
      <c r="AB4" s="78" t="s">
        <v>30</v>
      </c>
      <c r="AC4" s="78" t="s">
        <v>31</v>
      </c>
      <c r="AD4" s="78" t="s">
        <v>32</v>
      </c>
      <c r="AE4" s="78" t="s">
        <v>33</v>
      </c>
      <c r="AF4" s="78" t="s">
        <v>34</v>
      </c>
      <c r="AG4" s="78" t="s">
        <v>35</v>
      </c>
      <c r="AH4" s="73" t="s">
        <v>36</v>
      </c>
      <c r="AI4" s="73" t="s">
        <v>37</v>
      </c>
      <c r="AJ4" s="73" t="s">
        <v>38</v>
      </c>
      <c r="AK4" s="73" t="s">
        <v>39</v>
      </c>
      <c r="AL4" s="73" t="s">
        <v>40</v>
      </c>
      <c r="AM4" s="78" t="s">
        <v>41</v>
      </c>
      <c r="AN4" s="78" t="s">
        <v>42</v>
      </c>
      <c r="AO4" s="78" t="s">
        <v>43</v>
      </c>
      <c r="AP4" s="78" t="s">
        <v>44</v>
      </c>
      <c r="AQ4" s="78" t="s">
        <v>45</v>
      </c>
      <c r="AR4" s="78" t="s">
        <v>46</v>
      </c>
      <c r="AS4" s="78" t="s">
        <v>47</v>
      </c>
      <c r="AT4" s="78" t="s">
        <v>48</v>
      </c>
      <c r="AU4" s="78" t="s">
        <v>49</v>
      </c>
      <c r="AV4" s="78" t="s">
        <v>50</v>
      </c>
      <c r="AW4" s="73" t="s">
        <v>51</v>
      </c>
      <c r="AX4" s="73" t="s">
        <v>52</v>
      </c>
      <c r="AY4" s="73" t="s">
        <v>53</v>
      </c>
      <c r="AZ4" s="73" t="s">
        <v>54</v>
      </c>
      <c r="BA4" s="73" t="s">
        <v>55</v>
      </c>
      <c r="BB4" s="78" t="s">
        <v>56</v>
      </c>
      <c r="BC4" s="78" t="s">
        <v>57</v>
      </c>
      <c r="BD4" s="78" t="s">
        <v>58</v>
      </c>
      <c r="BE4" s="78" t="s">
        <v>59</v>
      </c>
      <c r="BF4" s="78" t="s">
        <v>60</v>
      </c>
      <c r="BG4" s="78" t="s">
        <v>61</v>
      </c>
      <c r="BH4" s="78" t="s">
        <v>62</v>
      </c>
      <c r="BI4" s="78" t="s">
        <v>63</v>
      </c>
      <c r="BJ4" s="78" t="s">
        <v>64</v>
      </c>
      <c r="BK4" s="78" t="s">
        <v>65</v>
      </c>
      <c r="BL4" s="73" t="s">
        <v>66</v>
      </c>
      <c r="BM4" s="73" t="s">
        <v>67</v>
      </c>
      <c r="BN4" s="73" t="s">
        <v>68</v>
      </c>
      <c r="BO4" s="73" t="s">
        <v>69</v>
      </c>
      <c r="BP4" s="73" t="s">
        <v>70</v>
      </c>
      <c r="BQ4" s="78" t="s">
        <v>71</v>
      </c>
      <c r="BR4" s="78" t="s">
        <v>72</v>
      </c>
      <c r="BS4" s="78" t="s">
        <v>73</v>
      </c>
      <c r="BT4" s="78" t="s">
        <v>74</v>
      </c>
      <c r="BU4" s="78" t="s">
        <v>75</v>
      </c>
      <c r="BV4" s="78" t="s">
        <v>76</v>
      </c>
      <c r="BW4" s="78" t="s">
        <v>77</v>
      </c>
      <c r="BX4" s="78" t="s">
        <v>78</v>
      </c>
      <c r="BY4" s="78" t="s">
        <v>79</v>
      </c>
      <c r="BZ4" s="78" t="s">
        <v>80</v>
      </c>
      <c r="CA4" s="73" t="s">
        <v>81</v>
      </c>
      <c r="CB4" s="73" t="s">
        <v>82</v>
      </c>
      <c r="CC4" s="73" t="s">
        <v>83</v>
      </c>
      <c r="CD4" s="73" t="s">
        <v>84</v>
      </c>
      <c r="CE4" s="79" t="s">
        <v>85</v>
      </c>
      <c r="CF4" s="80" t="s">
        <v>1412</v>
      </c>
    </row>
    <row r="5" spans="1:85" hidden="1" x14ac:dyDescent="0.25">
      <c r="A5" s="58" t="s">
        <v>86</v>
      </c>
      <c r="B5" s="59" t="s">
        <v>87</v>
      </c>
      <c r="C5" s="59" t="s">
        <v>88</v>
      </c>
      <c r="D5" s="60">
        <v>459900200</v>
      </c>
      <c r="E5" s="59" t="s">
        <v>89</v>
      </c>
      <c r="F5" s="59" t="s">
        <v>90</v>
      </c>
      <c r="G5" s="61">
        <v>6000</v>
      </c>
      <c r="H5" s="59" t="s">
        <v>91</v>
      </c>
      <c r="I5" s="61">
        <v>1000</v>
      </c>
      <c r="J5" s="61"/>
      <c r="K5" s="62">
        <f>+J5/I5</f>
        <v>0</v>
      </c>
      <c r="L5" s="62"/>
      <c r="M5" s="61">
        <v>2000</v>
      </c>
      <c r="N5" s="61">
        <v>1500</v>
      </c>
      <c r="O5" s="63">
        <v>1500</v>
      </c>
      <c r="P5" s="63" t="str">
        <f>+_xlfn.XLOOKUP(F5,'[1]x METAS'!$X$3:$X$408,'[1]x METAS'!$AD$3:$AD$408,FALSE,0,1)</f>
        <v xml:space="preserve">Realizar fiscalización a 6000 establecimientos de comercio del Municipio de Zipaquirá </v>
      </c>
      <c r="Q5" s="64">
        <f>+_xlfn.XLOOKUP(P5,[2]Sheet!$C$6:$C$2261,[2]Sheet!$G$6:$G$2261,FALSE,0,1)</f>
        <v>57701667</v>
      </c>
      <c r="R5" s="65">
        <f>+_xlfn.XLOOKUP(P5,[2]Sheet!$C$2:$C$2261,[2]Sheet!$J$2:$J$2261,FALSE,0,1)</f>
        <v>57701667</v>
      </c>
      <c r="S5" s="62">
        <f>+R5/Q5</f>
        <v>1</v>
      </c>
      <c r="T5" s="62"/>
      <c r="U5" s="62"/>
      <c r="V5" s="62"/>
      <c r="W5" s="66">
        <v>60000000</v>
      </c>
      <c r="X5" s="66"/>
      <c r="Y5" s="66"/>
      <c r="Z5" s="66"/>
      <c r="AA5" s="66"/>
      <c r="AB5" s="66"/>
      <c r="AC5" s="66"/>
      <c r="AD5" s="66"/>
      <c r="AE5" s="66"/>
      <c r="AF5" s="66"/>
      <c r="AG5" s="66"/>
      <c r="AH5" s="66"/>
      <c r="AI5" s="66"/>
      <c r="AJ5" s="66"/>
      <c r="AK5" s="66">
        <f t="shared" ref="AK5:AK104" si="0">IF(COUNTA(W5:AJ5)&gt;0, SUM(W5:AJ5), "")</f>
        <v>60000000</v>
      </c>
      <c r="AL5" s="66">
        <v>150000000</v>
      </c>
      <c r="AM5" s="66"/>
      <c r="AN5" s="66"/>
      <c r="AO5" s="66"/>
      <c r="AP5" s="66"/>
      <c r="AQ5" s="66"/>
      <c r="AR5" s="66"/>
      <c r="AS5" s="66"/>
      <c r="AT5" s="66"/>
      <c r="AU5" s="66"/>
      <c r="AV5" s="66"/>
      <c r="AW5" s="66"/>
      <c r="AX5" s="66"/>
      <c r="AY5" s="66"/>
      <c r="AZ5" s="66">
        <f t="shared" ref="AY5:AZ107" si="1">IF(COUNTA(AL5:AY5)&gt;0, SUM(AL5:AY5), "")</f>
        <v>150000000</v>
      </c>
      <c r="BA5" s="66">
        <v>461000000</v>
      </c>
      <c r="BB5" s="66"/>
      <c r="BC5" s="66"/>
      <c r="BD5" s="66"/>
      <c r="BE5" s="66"/>
      <c r="BF5" s="66"/>
      <c r="BG5" s="66"/>
      <c r="BH5" s="66"/>
      <c r="BI5" s="66"/>
      <c r="BJ5" s="66"/>
      <c r="BK5" s="66"/>
      <c r="BL5" s="66"/>
      <c r="BM5" s="66"/>
      <c r="BN5" s="66"/>
      <c r="BO5" s="66">
        <f t="shared" ref="BN5:BO107" si="2">IF(COUNTA(BA5:BN5)&gt;0, SUM(BA5:BN5), "")</f>
        <v>461000000</v>
      </c>
      <c r="BP5" s="66">
        <v>461000000</v>
      </c>
      <c r="BQ5" s="66"/>
      <c r="BR5" s="66"/>
      <c r="BS5" s="66"/>
      <c r="BT5" s="66"/>
      <c r="BU5" s="66"/>
      <c r="BV5" s="66"/>
      <c r="BW5" s="66"/>
      <c r="BX5" s="66"/>
      <c r="BY5" s="66"/>
      <c r="BZ5" s="66"/>
      <c r="CA5" s="66"/>
      <c r="CB5" s="66"/>
      <c r="CC5" s="66"/>
      <c r="CD5" s="66">
        <f t="shared" ref="CC5:CD174" si="3">IF(COUNTA(BP5:CC5)&gt;0, SUM(BP5:CC5), "")</f>
        <v>461000000</v>
      </c>
      <c r="CE5" s="67">
        <v>2024258990055</v>
      </c>
      <c r="CF5" s="68" t="str">
        <f>+_xlfn.XLOOKUP(P5,'[1]x METAS'!$AD$3:$AD$408,'[1]x METAS'!$AF$3:$AF$408,FALSE,0,1)</f>
        <v>Secretaría de Hacienda</v>
      </c>
    </row>
    <row r="6" spans="1:85" hidden="1" x14ac:dyDescent="0.25">
      <c r="A6" s="47" t="s">
        <v>92</v>
      </c>
      <c r="B6" s="12" t="s">
        <v>87</v>
      </c>
      <c r="C6" s="12" t="s">
        <v>88</v>
      </c>
      <c r="D6" s="13">
        <v>459902100</v>
      </c>
      <c r="E6" s="12" t="s">
        <v>93</v>
      </c>
      <c r="F6" s="12" t="s">
        <v>94</v>
      </c>
      <c r="G6" s="14">
        <v>1</v>
      </c>
      <c r="H6" s="12" t="s">
        <v>91</v>
      </c>
      <c r="I6" s="14">
        <v>0.5</v>
      </c>
      <c r="J6" s="14"/>
      <c r="K6" s="15">
        <f t="shared" ref="K6:K69" si="4">+J6/I6</f>
        <v>0</v>
      </c>
      <c r="L6" s="15"/>
      <c r="M6" s="14" t="s">
        <v>95</v>
      </c>
      <c r="N6" s="14" t="s">
        <v>95</v>
      </c>
      <c r="O6" s="16">
        <v>0</v>
      </c>
      <c r="P6" s="16" t="str">
        <f>+_xlfn.XLOOKUP(F6,'[1]x METAS'!$X$3:$X$408,'[1]x METAS'!$AD$3:$AD$408,FALSE,0,1)</f>
        <v>Actualizar el estatuto tributario del Municipio</v>
      </c>
      <c r="Q6" s="17" t="b">
        <f>+_xlfn.XLOOKUP(P6,[2]Sheet!$C$6:$C$2261,[2]Sheet!$G$6:$G$2261,FALSE,0,1)</f>
        <v>0</v>
      </c>
      <c r="R6" s="21" t="b">
        <f>IF(P6=[2]Sheet!$C$6,[2]Sheet!$G$6)</f>
        <v>0</v>
      </c>
      <c r="S6" s="16"/>
      <c r="T6" s="16"/>
      <c r="U6" s="16"/>
      <c r="V6" s="16"/>
      <c r="W6" s="19">
        <v>0</v>
      </c>
      <c r="X6" s="19"/>
      <c r="Y6" s="19"/>
      <c r="Z6" s="19"/>
      <c r="AA6" s="19"/>
      <c r="AB6" s="19"/>
      <c r="AC6" s="19"/>
      <c r="AD6" s="19"/>
      <c r="AE6" s="19"/>
      <c r="AF6" s="19"/>
      <c r="AG6" s="19"/>
      <c r="AH6" s="19"/>
      <c r="AI6" s="19"/>
      <c r="AJ6" s="19"/>
      <c r="AK6" s="19">
        <f t="shared" si="0"/>
        <v>0</v>
      </c>
      <c r="AL6" s="19">
        <v>20000000</v>
      </c>
      <c r="AM6" s="19"/>
      <c r="AN6" s="19"/>
      <c r="AO6" s="19"/>
      <c r="AP6" s="19"/>
      <c r="AQ6" s="19"/>
      <c r="AR6" s="19"/>
      <c r="AS6" s="19"/>
      <c r="AT6" s="19"/>
      <c r="AU6" s="19"/>
      <c r="AV6" s="19"/>
      <c r="AW6" s="19"/>
      <c r="AX6" s="19"/>
      <c r="AY6" s="19"/>
      <c r="AZ6" s="19">
        <f t="shared" si="1"/>
        <v>20000000</v>
      </c>
      <c r="BA6" s="19">
        <v>15000000</v>
      </c>
      <c r="BB6" s="19"/>
      <c r="BC6" s="19"/>
      <c r="BD6" s="19"/>
      <c r="BE6" s="19"/>
      <c r="BF6" s="19"/>
      <c r="BG6" s="19"/>
      <c r="BH6" s="19"/>
      <c r="BI6" s="19"/>
      <c r="BJ6" s="19"/>
      <c r="BK6" s="19"/>
      <c r="BL6" s="19"/>
      <c r="BM6" s="19"/>
      <c r="BN6" s="19"/>
      <c r="BO6" s="19">
        <f t="shared" si="2"/>
        <v>15000000</v>
      </c>
      <c r="BP6" s="19">
        <v>15000000</v>
      </c>
      <c r="BQ6" s="19"/>
      <c r="BR6" s="19"/>
      <c r="BS6" s="19"/>
      <c r="BT6" s="19"/>
      <c r="BU6" s="19"/>
      <c r="BV6" s="19"/>
      <c r="BW6" s="19"/>
      <c r="BX6" s="19"/>
      <c r="BY6" s="19"/>
      <c r="BZ6" s="19"/>
      <c r="CA6" s="19"/>
      <c r="CB6" s="19"/>
      <c r="CC6" s="19"/>
      <c r="CD6" s="19">
        <f t="shared" si="3"/>
        <v>15000000</v>
      </c>
      <c r="CE6" s="20">
        <v>2024258990055</v>
      </c>
      <c r="CF6" s="48" t="str">
        <f>+_xlfn.XLOOKUP(P6,'[1]x METAS'!$AD$3:$AD$408,'[1]x METAS'!$AF$3:$AF$408,FALSE,0,1)</f>
        <v>Secretaría de Hacienda</v>
      </c>
    </row>
    <row r="7" spans="1:85" hidden="1" x14ac:dyDescent="0.25">
      <c r="A7" s="47" t="s">
        <v>96</v>
      </c>
      <c r="B7" s="12" t="s">
        <v>87</v>
      </c>
      <c r="C7" s="12" t="s">
        <v>88</v>
      </c>
      <c r="D7" s="13">
        <v>459900200</v>
      </c>
      <c r="E7" s="12" t="s">
        <v>89</v>
      </c>
      <c r="F7" s="12" t="s">
        <v>97</v>
      </c>
      <c r="G7" s="14">
        <v>0.35</v>
      </c>
      <c r="H7" s="12" t="s">
        <v>91</v>
      </c>
      <c r="I7" s="14">
        <v>0.15</v>
      </c>
      <c r="J7" s="14"/>
      <c r="K7" s="15">
        <f t="shared" si="4"/>
        <v>0</v>
      </c>
      <c r="L7" s="15"/>
      <c r="M7" s="14">
        <v>7.0000000000000007E-2</v>
      </c>
      <c r="N7" s="14">
        <v>7.0000000000000007E-2</v>
      </c>
      <c r="O7" s="16">
        <v>0.06</v>
      </c>
      <c r="P7" s="16" t="str">
        <f>+_xlfn.XLOOKUP(F7,'[1]x METAS'!$X$3:$X$408,'[1]x METAS'!$AD$3:$AD$408,FALSE,0,1)</f>
        <v>Incrementar la recuperación de cartera del impuesto predial municipal en un 35%</v>
      </c>
      <c r="Q7" s="17">
        <f>+_xlfn.XLOOKUP(P7,[2]Sheet!$C$6:$C$2261,[2]Sheet!$G$6:$G$2261,FALSE,0,1)</f>
        <v>166129999</v>
      </c>
      <c r="R7" s="18">
        <f>+_xlfn.XLOOKUP(P7,[2]Sheet!$C$2:$C$2261,[2]Sheet!$J$2:$J$2261,FALSE,0,1)</f>
        <v>166129999</v>
      </c>
      <c r="S7" s="15">
        <f t="shared" ref="S7:S13" si="5">+R7/Q7</f>
        <v>1</v>
      </c>
      <c r="T7" s="15"/>
      <c r="U7" s="15"/>
      <c r="V7" s="15"/>
      <c r="W7" s="19">
        <v>200000000</v>
      </c>
      <c r="X7" s="19"/>
      <c r="Y7" s="19"/>
      <c r="Z7" s="19"/>
      <c r="AA7" s="19"/>
      <c r="AB7" s="19"/>
      <c r="AC7" s="19"/>
      <c r="AD7" s="19"/>
      <c r="AE7" s="19"/>
      <c r="AF7" s="19"/>
      <c r="AG7" s="19"/>
      <c r="AH7" s="19"/>
      <c r="AI7" s="19"/>
      <c r="AJ7" s="19"/>
      <c r="AK7" s="19">
        <f t="shared" si="0"/>
        <v>200000000</v>
      </c>
      <c r="AL7" s="19">
        <v>400000000</v>
      </c>
      <c r="AM7" s="19"/>
      <c r="AN7" s="19"/>
      <c r="AO7" s="19"/>
      <c r="AP7" s="19"/>
      <c r="AQ7" s="19"/>
      <c r="AR7" s="19"/>
      <c r="AS7" s="19"/>
      <c r="AT7" s="19"/>
      <c r="AU7" s="19"/>
      <c r="AV7" s="19"/>
      <c r="AW7" s="19"/>
      <c r="AX7" s="19"/>
      <c r="AY7" s="19"/>
      <c r="AZ7" s="19">
        <f t="shared" si="1"/>
        <v>400000000</v>
      </c>
      <c r="BA7" s="19">
        <v>900000000</v>
      </c>
      <c r="BB7" s="19"/>
      <c r="BC7" s="19"/>
      <c r="BD7" s="19"/>
      <c r="BE7" s="19"/>
      <c r="BF7" s="19"/>
      <c r="BG7" s="19"/>
      <c r="BH7" s="19"/>
      <c r="BI7" s="19"/>
      <c r="BJ7" s="19"/>
      <c r="BK7" s="19"/>
      <c r="BL7" s="19"/>
      <c r="BM7" s="19"/>
      <c r="BN7" s="19"/>
      <c r="BO7" s="19">
        <f t="shared" si="2"/>
        <v>900000000</v>
      </c>
      <c r="BP7" s="19">
        <v>900000000</v>
      </c>
      <c r="BQ7" s="19"/>
      <c r="BR7" s="19"/>
      <c r="BS7" s="19"/>
      <c r="BT7" s="19"/>
      <c r="BU7" s="19"/>
      <c r="BV7" s="19"/>
      <c r="BW7" s="19"/>
      <c r="BX7" s="19"/>
      <c r="BY7" s="19"/>
      <c r="BZ7" s="19"/>
      <c r="CA7" s="19"/>
      <c r="CB7" s="19"/>
      <c r="CC7" s="19"/>
      <c r="CD7" s="19">
        <f t="shared" si="3"/>
        <v>900000000</v>
      </c>
      <c r="CE7" s="20">
        <v>2024258990055</v>
      </c>
      <c r="CF7" s="48" t="str">
        <f>+_xlfn.XLOOKUP(P7,'[1]x METAS'!$AD$3:$AD$408,'[1]x METAS'!$AF$3:$AF$408,FALSE,0,1)</f>
        <v>Secretaría de Hacienda</v>
      </c>
    </row>
    <row r="8" spans="1:85" hidden="1" x14ac:dyDescent="0.25">
      <c r="A8" s="47" t="s">
        <v>98</v>
      </c>
      <c r="B8" s="12" t="s">
        <v>87</v>
      </c>
      <c r="C8" s="12" t="s">
        <v>88</v>
      </c>
      <c r="D8" s="13" t="s">
        <v>99</v>
      </c>
      <c r="E8" s="12" t="s">
        <v>100</v>
      </c>
      <c r="F8" s="12" t="s">
        <v>101</v>
      </c>
      <c r="G8" s="14">
        <v>7</v>
      </c>
      <c r="H8" s="12" t="s">
        <v>91</v>
      </c>
      <c r="I8" s="14">
        <v>2</v>
      </c>
      <c r="J8" s="14"/>
      <c r="K8" s="15">
        <f t="shared" si="4"/>
        <v>0</v>
      </c>
      <c r="L8" s="15"/>
      <c r="M8" s="14">
        <v>5</v>
      </c>
      <c r="N8" s="14">
        <v>0</v>
      </c>
      <c r="O8" s="16">
        <v>0</v>
      </c>
      <c r="P8" s="16" t="str">
        <f>+_xlfn.XLOOKUP(F8,'[1]x METAS'!$X$3:$X$408,'[1]x METAS'!$AD$3:$AD$408,FALSE,0,1)</f>
        <v>Automatización de 7 procesos y procedimientos de la Secretaría de Hacienda Municipal</v>
      </c>
      <c r="Q8" s="17">
        <f>+_xlfn.XLOOKUP(P8,[2]Sheet!$C$6:$C$2261,[2]Sheet!$G$6:$G$2261,FALSE,0,1)</f>
        <v>143000001.68000001</v>
      </c>
      <c r="R8" s="18">
        <f>+_xlfn.XLOOKUP(P8,[2]Sheet!$C$2:$C$2261,[2]Sheet!$J$2:$J$2261,FALSE,0,1)</f>
        <v>108794999</v>
      </c>
      <c r="S8" s="15">
        <f t="shared" si="5"/>
        <v>0.7608041798730697</v>
      </c>
      <c r="T8" s="15"/>
      <c r="U8" s="15"/>
      <c r="V8" s="15"/>
      <c r="W8" s="19">
        <v>140000002</v>
      </c>
      <c r="X8" s="19"/>
      <c r="Y8" s="19"/>
      <c r="Z8" s="19"/>
      <c r="AA8" s="19"/>
      <c r="AB8" s="19"/>
      <c r="AC8" s="19"/>
      <c r="AD8" s="19"/>
      <c r="AE8" s="19"/>
      <c r="AF8" s="19"/>
      <c r="AG8" s="19"/>
      <c r="AH8" s="19"/>
      <c r="AI8" s="19"/>
      <c r="AJ8" s="19"/>
      <c r="AK8" s="19">
        <f t="shared" si="0"/>
        <v>140000002</v>
      </c>
      <c r="AL8" s="19">
        <v>450000000</v>
      </c>
      <c r="AM8" s="19"/>
      <c r="AN8" s="19"/>
      <c r="AO8" s="19"/>
      <c r="AP8" s="19"/>
      <c r="AQ8" s="19"/>
      <c r="AR8" s="19"/>
      <c r="AS8" s="19"/>
      <c r="AT8" s="19"/>
      <c r="AU8" s="19"/>
      <c r="AV8" s="19"/>
      <c r="AW8" s="19"/>
      <c r="AX8" s="19"/>
      <c r="AY8" s="19"/>
      <c r="AZ8" s="19">
        <f t="shared" si="1"/>
        <v>450000000</v>
      </c>
      <c r="BA8" s="19">
        <v>1204999999</v>
      </c>
      <c r="BB8" s="19"/>
      <c r="BC8" s="19"/>
      <c r="BD8" s="19"/>
      <c r="BE8" s="19"/>
      <c r="BF8" s="19"/>
      <c r="BG8" s="19"/>
      <c r="BH8" s="19"/>
      <c r="BI8" s="19"/>
      <c r="BJ8" s="19"/>
      <c r="BK8" s="19"/>
      <c r="BL8" s="19"/>
      <c r="BM8" s="19"/>
      <c r="BN8" s="19"/>
      <c r="BO8" s="19">
        <f t="shared" si="2"/>
        <v>1204999999</v>
      </c>
      <c r="BP8" s="19" t="s">
        <v>102</v>
      </c>
      <c r="BQ8" s="19"/>
      <c r="BR8" s="19"/>
      <c r="BS8" s="19"/>
      <c r="BT8" s="19"/>
      <c r="BU8" s="19"/>
      <c r="BV8" s="19"/>
      <c r="BW8" s="19"/>
      <c r="BX8" s="19"/>
      <c r="BY8" s="19"/>
      <c r="BZ8" s="19"/>
      <c r="CA8" s="19"/>
      <c r="CB8" s="19"/>
      <c r="CC8" s="19"/>
      <c r="CD8" s="19">
        <f t="shared" si="3"/>
        <v>0</v>
      </c>
      <c r="CE8" s="20">
        <v>2024258990055</v>
      </c>
      <c r="CF8" s="48" t="str">
        <f>+_xlfn.XLOOKUP(P8,'[1]x METAS'!$AD$3:$AD$408,'[1]x METAS'!$AF$3:$AF$408,FALSE,0,1)</f>
        <v>Secretaría de Hacienda</v>
      </c>
    </row>
    <row r="9" spans="1:85" hidden="1" x14ac:dyDescent="0.25">
      <c r="A9" s="47" t="s">
        <v>103</v>
      </c>
      <c r="B9" s="12" t="s">
        <v>87</v>
      </c>
      <c r="C9" s="12" t="s">
        <v>88</v>
      </c>
      <c r="D9" s="13" t="s">
        <v>104</v>
      </c>
      <c r="E9" s="12" t="s">
        <v>105</v>
      </c>
      <c r="F9" s="12" t="s">
        <v>106</v>
      </c>
      <c r="G9" s="14">
        <v>1</v>
      </c>
      <c r="H9" s="12" t="s">
        <v>91</v>
      </c>
      <c r="I9" s="14">
        <v>1</v>
      </c>
      <c r="J9" s="14"/>
      <c r="K9" s="15">
        <f t="shared" si="4"/>
        <v>0</v>
      </c>
      <c r="L9" s="15"/>
      <c r="M9" s="14">
        <v>0</v>
      </c>
      <c r="N9" s="14">
        <v>0</v>
      </c>
      <c r="O9" s="16">
        <v>0</v>
      </c>
      <c r="P9" s="16" t="str">
        <f>+_xlfn.XLOOKUP(F9,'[1]x METAS'!$X$3:$X$408,'[1]x METAS'!$AD$3:$AD$408,FALSE,0,1)</f>
        <v>Actualizar catastralmente el 100% los predios del Municipio</v>
      </c>
      <c r="Q9" s="17">
        <f>+_xlfn.XLOOKUP(P9,[2]Sheet!$C$6:$C$2261,[2]Sheet!$G$6:$G$2261,FALSE,0,1)</f>
        <v>20000000000</v>
      </c>
      <c r="R9" s="18">
        <f>+_xlfn.XLOOKUP(P9,[2]Sheet!$C$2:$C$2261,[2]Sheet!$J$2:$J$2261,FALSE,0,1)</f>
        <v>20000000000</v>
      </c>
      <c r="S9" s="15">
        <f t="shared" si="5"/>
        <v>1</v>
      </c>
      <c r="T9" s="15"/>
      <c r="U9" s="15"/>
      <c r="V9" s="15"/>
      <c r="W9" s="19">
        <v>0</v>
      </c>
      <c r="X9" s="19"/>
      <c r="Y9" s="19"/>
      <c r="Z9" s="19"/>
      <c r="AA9" s="19"/>
      <c r="AB9" s="19"/>
      <c r="AC9" s="19"/>
      <c r="AD9" s="19"/>
      <c r="AE9" s="19"/>
      <c r="AF9" s="19"/>
      <c r="AG9" s="19">
        <v>20000000000</v>
      </c>
      <c r="AH9" s="19"/>
      <c r="AI9" s="19"/>
      <c r="AJ9" s="19"/>
      <c r="AK9" s="19">
        <f t="shared" si="0"/>
        <v>20000000000</v>
      </c>
      <c r="AL9" s="19">
        <v>0</v>
      </c>
      <c r="AM9" s="19"/>
      <c r="AN9" s="19"/>
      <c r="AO9" s="19"/>
      <c r="AP9" s="19"/>
      <c r="AQ9" s="19"/>
      <c r="AR9" s="19"/>
      <c r="AS9" s="19"/>
      <c r="AT9" s="19"/>
      <c r="AU9" s="19"/>
      <c r="AV9" s="19"/>
      <c r="AW9" s="19"/>
      <c r="AX9" s="19"/>
      <c r="AY9" s="19"/>
      <c r="AZ9" s="19">
        <f t="shared" si="1"/>
        <v>0</v>
      </c>
      <c r="BA9" s="19"/>
      <c r="BB9" s="19"/>
      <c r="BC9" s="19"/>
      <c r="BD9" s="19"/>
      <c r="BE9" s="19"/>
      <c r="BF9" s="19"/>
      <c r="BG9" s="19"/>
      <c r="BH9" s="19"/>
      <c r="BI9" s="19"/>
      <c r="BJ9" s="19"/>
      <c r="BK9" s="19"/>
      <c r="BL9" s="19"/>
      <c r="BM9" s="19"/>
      <c r="BN9" s="19"/>
      <c r="BO9" s="19" t="str">
        <f t="shared" si="2"/>
        <v/>
      </c>
      <c r="BP9" s="19"/>
      <c r="BQ9" s="19"/>
      <c r="BR9" s="19"/>
      <c r="BS9" s="19"/>
      <c r="BT9" s="19"/>
      <c r="BU9" s="19"/>
      <c r="BV9" s="19"/>
      <c r="BW9" s="19"/>
      <c r="BX9" s="19"/>
      <c r="BY9" s="19"/>
      <c r="BZ9" s="19"/>
      <c r="CA9" s="19"/>
      <c r="CB9" s="19"/>
      <c r="CC9" s="19"/>
      <c r="CD9" s="19" t="str">
        <f t="shared" si="3"/>
        <v/>
      </c>
      <c r="CE9" s="20">
        <v>2024258990054</v>
      </c>
      <c r="CF9" s="48" t="str">
        <f>+_xlfn.XLOOKUP(P9,'[1]x METAS'!$AD$3:$AD$408,'[1]x METAS'!$AF$3:$AF$408,FALSE,0,1)</f>
        <v>Secretaría de Hacienda</v>
      </c>
    </row>
    <row r="10" spans="1:85" hidden="1" x14ac:dyDescent="0.25">
      <c r="A10" s="47" t="s">
        <v>107</v>
      </c>
      <c r="B10" s="12" t="s">
        <v>87</v>
      </c>
      <c r="C10" s="12" t="s">
        <v>88</v>
      </c>
      <c r="D10" s="13" t="s">
        <v>108</v>
      </c>
      <c r="E10" s="12" t="s">
        <v>109</v>
      </c>
      <c r="F10" s="12" t="s">
        <v>109</v>
      </c>
      <c r="G10" s="14">
        <v>12000</v>
      </c>
      <c r="H10" s="12" t="s">
        <v>91</v>
      </c>
      <c r="I10" s="14">
        <v>3000</v>
      </c>
      <c r="J10" s="14"/>
      <c r="K10" s="15">
        <f t="shared" si="4"/>
        <v>0</v>
      </c>
      <c r="L10" s="15"/>
      <c r="M10" s="14">
        <v>3000</v>
      </c>
      <c r="N10" s="14">
        <v>3000</v>
      </c>
      <c r="O10" s="16">
        <v>3000</v>
      </c>
      <c r="P10" s="16" t="str">
        <f>+_xlfn.XLOOKUP(F10,'[1]x METAS'!$X$3:$X$408,'[1]x METAS'!$AD$3:$AD$408,FALSE,0,1)</f>
        <v>Realizar 12000 trámites de conservación catastral</v>
      </c>
      <c r="Q10" s="17">
        <f>+_xlfn.XLOOKUP(P10,[2]Sheet!$C$6:$C$2261,[2]Sheet!$G$6:$G$2261,FALSE,0,1)</f>
        <v>1624656921</v>
      </c>
      <c r="R10" s="18">
        <f>+_xlfn.XLOOKUP(P10,[2]Sheet!$C$2:$C$2261,[2]Sheet!$J$2:$J$2261,FALSE,0,1)</f>
        <v>1612776454</v>
      </c>
      <c r="S10" s="15">
        <f t="shared" si="5"/>
        <v>0.99268739950789897</v>
      </c>
      <c r="T10" s="15"/>
      <c r="U10" s="15"/>
      <c r="V10" s="15"/>
      <c r="W10" s="19">
        <v>1600000000</v>
      </c>
      <c r="X10" s="19"/>
      <c r="Y10" s="19"/>
      <c r="Z10" s="19"/>
      <c r="AA10" s="19"/>
      <c r="AB10" s="19"/>
      <c r="AC10" s="19"/>
      <c r="AD10" s="19"/>
      <c r="AE10" s="19"/>
      <c r="AF10" s="19"/>
      <c r="AG10" s="19"/>
      <c r="AH10" s="19"/>
      <c r="AI10" s="19"/>
      <c r="AJ10" s="19"/>
      <c r="AK10" s="19">
        <f t="shared" si="0"/>
        <v>1600000000</v>
      </c>
      <c r="AL10" s="19">
        <v>1200000000</v>
      </c>
      <c r="AM10" s="19"/>
      <c r="AN10" s="19"/>
      <c r="AO10" s="19"/>
      <c r="AP10" s="19"/>
      <c r="AQ10" s="19"/>
      <c r="AR10" s="19"/>
      <c r="AS10" s="19"/>
      <c r="AT10" s="19"/>
      <c r="AU10" s="19"/>
      <c r="AV10" s="19"/>
      <c r="AW10" s="19"/>
      <c r="AX10" s="19"/>
      <c r="AY10" s="19"/>
      <c r="AZ10" s="19">
        <f t="shared" si="1"/>
        <v>1200000000</v>
      </c>
      <c r="BA10" s="19">
        <v>2200000000</v>
      </c>
      <c r="BB10" s="19"/>
      <c r="BC10" s="19"/>
      <c r="BD10" s="19"/>
      <c r="BE10" s="19"/>
      <c r="BF10" s="19"/>
      <c r="BG10" s="19"/>
      <c r="BH10" s="19"/>
      <c r="BI10" s="19"/>
      <c r="BJ10" s="19"/>
      <c r="BK10" s="19"/>
      <c r="BL10" s="19"/>
      <c r="BM10" s="19"/>
      <c r="BN10" s="19"/>
      <c r="BO10" s="19">
        <f t="shared" si="2"/>
        <v>2200000000</v>
      </c>
      <c r="BP10" s="19" t="s">
        <v>102</v>
      </c>
      <c r="BQ10" s="19"/>
      <c r="BR10" s="19"/>
      <c r="BS10" s="19"/>
      <c r="BT10" s="19"/>
      <c r="BU10" s="19"/>
      <c r="BV10" s="19"/>
      <c r="BW10" s="19"/>
      <c r="BX10" s="19"/>
      <c r="BY10" s="19"/>
      <c r="BZ10" s="19"/>
      <c r="CA10" s="19"/>
      <c r="CB10" s="19"/>
      <c r="CC10" s="19"/>
      <c r="CD10" s="19">
        <f t="shared" si="3"/>
        <v>0</v>
      </c>
      <c r="CE10" s="20">
        <v>2024258990054</v>
      </c>
      <c r="CF10" s="48" t="str">
        <f>+_xlfn.XLOOKUP(P10,'[1]x METAS'!$AD$3:$AD$408,'[1]x METAS'!$AF$3:$AF$408,FALSE,0,1)</f>
        <v>Secretaría de Hacienda</v>
      </c>
    </row>
    <row r="11" spans="1:85" hidden="1" x14ac:dyDescent="0.25">
      <c r="A11" s="47" t="s">
        <v>110</v>
      </c>
      <c r="B11" s="12" t="s">
        <v>87</v>
      </c>
      <c r="C11" s="12" t="s">
        <v>88</v>
      </c>
      <c r="D11" s="13" t="s">
        <v>111</v>
      </c>
      <c r="E11" s="12" t="s">
        <v>112</v>
      </c>
      <c r="F11" s="12" t="s">
        <v>113</v>
      </c>
      <c r="G11" s="14">
        <v>20</v>
      </c>
      <c r="H11" s="12" t="s">
        <v>114</v>
      </c>
      <c r="I11" s="14">
        <v>5</v>
      </c>
      <c r="J11" s="14"/>
      <c r="K11" s="15">
        <f t="shared" si="4"/>
        <v>0</v>
      </c>
      <c r="L11" s="15"/>
      <c r="M11" s="14">
        <v>10</v>
      </c>
      <c r="N11" s="14">
        <v>15</v>
      </c>
      <c r="O11" s="16">
        <v>20</v>
      </c>
      <c r="P11" s="16" t="str">
        <f>+_xlfn.XLOOKUP(F11,'[1]x METAS'!$X$3:$X$408,'[1]x METAS'!$AD$3:$AD$408,FALSE,0,1)</f>
        <v>Implementar 20 temas de plan estadístico municipal vinculado con información en circulación dentro del plan estadístico municipal</v>
      </c>
      <c r="Q11" s="17">
        <f>+_xlfn.XLOOKUP(P11,[2]Sheet!$C$6:$C$2261,[2]Sheet!$G$6:$G$2261,FALSE,0,1)</f>
        <v>39559993</v>
      </c>
      <c r="R11" s="18">
        <f>+_xlfn.XLOOKUP(P11,[2]Sheet!$C$2:$C$2261,[2]Sheet!$J$2:$J$2261,FALSE,0,1)</f>
        <v>34359993</v>
      </c>
      <c r="S11" s="15">
        <f t="shared" si="5"/>
        <v>0.86855407178661537</v>
      </c>
      <c r="T11" s="15"/>
      <c r="U11" s="15"/>
      <c r="V11" s="15"/>
      <c r="W11" s="19">
        <v>39600000</v>
      </c>
      <c r="X11" s="19"/>
      <c r="Y11" s="19"/>
      <c r="Z11" s="19"/>
      <c r="AA11" s="19"/>
      <c r="AB11" s="19"/>
      <c r="AC11" s="19"/>
      <c r="AD11" s="19"/>
      <c r="AE11" s="19"/>
      <c r="AF11" s="19"/>
      <c r="AG11" s="19"/>
      <c r="AH11" s="19"/>
      <c r="AI11" s="19"/>
      <c r="AJ11" s="19"/>
      <c r="AK11" s="19">
        <f t="shared" si="0"/>
        <v>39600000</v>
      </c>
      <c r="AL11" s="19"/>
      <c r="AM11" s="19"/>
      <c r="AN11" s="19"/>
      <c r="AO11" s="19"/>
      <c r="AP11" s="19"/>
      <c r="AQ11" s="19">
        <v>100352000</v>
      </c>
      <c r="AR11" s="19"/>
      <c r="AS11" s="19"/>
      <c r="AT11" s="19"/>
      <c r="AU11" s="19"/>
      <c r="AV11" s="19"/>
      <c r="AW11" s="19"/>
      <c r="AX11" s="19"/>
      <c r="AY11" s="19"/>
      <c r="AZ11" s="19">
        <f t="shared" si="1"/>
        <v>100352000</v>
      </c>
      <c r="BA11" s="19"/>
      <c r="BB11" s="19"/>
      <c r="BC11" s="19"/>
      <c r="BD11" s="19"/>
      <c r="BE11" s="19"/>
      <c r="BF11" s="19">
        <v>205024000</v>
      </c>
      <c r="BG11" s="19"/>
      <c r="BH11" s="19"/>
      <c r="BI11" s="19"/>
      <c r="BJ11" s="19"/>
      <c r="BK11" s="19"/>
      <c r="BL11" s="19"/>
      <c r="BM11" s="19"/>
      <c r="BN11" s="19"/>
      <c r="BO11" s="19">
        <f t="shared" si="2"/>
        <v>205024000</v>
      </c>
      <c r="BP11" s="19"/>
      <c r="BQ11" s="19"/>
      <c r="BR11" s="19"/>
      <c r="BS11" s="19"/>
      <c r="BT11" s="19"/>
      <c r="BU11" s="19">
        <v>205024000</v>
      </c>
      <c r="BV11" s="19"/>
      <c r="BW11" s="19"/>
      <c r="BX11" s="19"/>
      <c r="BY11" s="19"/>
      <c r="BZ11" s="19"/>
      <c r="CA11" s="19"/>
      <c r="CB11" s="19"/>
      <c r="CC11" s="19"/>
      <c r="CD11" s="19">
        <f t="shared" si="3"/>
        <v>205024000</v>
      </c>
      <c r="CE11" s="20">
        <v>2024258990001</v>
      </c>
      <c r="CF11" s="48" t="str">
        <f>+_xlfn.XLOOKUP(P11,'[1]x METAS'!$AD$3:$AD$408,'[1]x METAS'!$AF$3:$AF$408,FALSE,0,1)</f>
        <v>Secretaría de Planeación</v>
      </c>
    </row>
    <row r="12" spans="1:85" hidden="1" x14ac:dyDescent="0.25">
      <c r="A12" s="47" t="s">
        <v>115</v>
      </c>
      <c r="B12" s="12" t="s">
        <v>87</v>
      </c>
      <c r="C12" s="12" t="s">
        <v>88</v>
      </c>
      <c r="D12" s="13" t="s">
        <v>116</v>
      </c>
      <c r="E12" s="12" t="s">
        <v>117</v>
      </c>
      <c r="F12" s="12" t="s">
        <v>118</v>
      </c>
      <c r="G12" s="14">
        <v>110000</v>
      </c>
      <c r="H12" s="12" t="s">
        <v>114</v>
      </c>
      <c r="I12" s="14">
        <v>98000</v>
      </c>
      <c r="J12" s="14"/>
      <c r="K12" s="15">
        <f t="shared" si="4"/>
        <v>0</v>
      </c>
      <c r="L12" s="15"/>
      <c r="M12" s="14">
        <v>102000</v>
      </c>
      <c r="N12" s="14">
        <v>106000</v>
      </c>
      <c r="O12" s="16">
        <v>110000</v>
      </c>
      <c r="P12" s="22" t="str">
        <f>+_xlfn.XLOOKUP(F12,'[1]x METAS'!$X$3:$X$408,'[1]x METAS'!$AD$3:$AD$408,FALSE,0,1)</f>
        <v>Aumentar a 110000 personas sisbenizadas en metodología IV a través de estrategias de descentralización</v>
      </c>
      <c r="Q12" s="17">
        <f>+_xlfn.XLOOKUP(P12,[2]Sheet!$C$6:$C$2261,[2]Sheet!$G$6:$G$2261,FALSE,0,1)</f>
        <v>58059475</v>
      </c>
      <c r="R12" s="18">
        <f>+_xlfn.XLOOKUP(P12,[2]Sheet!$C$2:$C$2261,[2]Sheet!$J$2:$J$2261,FALSE,0,1)</f>
        <v>58059474.049999997</v>
      </c>
      <c r="S12" s="15">
        <f t="shared" si="5"/>
        <v>0.99999998363746823</v>
      </c>
      <c r="T12" s="15"/>
      <c r="U12" s="15"/>
      <c r="V12" s="15"/>
      <c r="W12" s="19">
        <v>0</v>
      </c>
      <c r="X12" s="19"/>
      <c r="Y12" s="19"/>
      <c r="Z12" s="19"/>
      <c r="AA12" s="19"/>
      <c r="AB12" s="19"/>
      <c r="AC12" s="19"/>
      <c r="AD12" s="19"/>
      <c r="AE12" s="19"/>
      <c r="AF12" s="19"/>
      <c r="AG12" s="19"/>
      <c r="AH12" s="19"/>
      <c r="AI12" s="19"/>
      <c r="AJ12" s="19"/>
      <c r="AK12" s="19">
        <f t="shared" si="0"/>
        <v>0</v>
      </c>
      <c r="AL12" s="19"/>
      <c r="AM12" s="19"/>
      <c r="AN12" s="19"/>
      <c r="AO12" s="19"/>
      <c r="AP12" s="19"/>
      <c r="AQ12" s="19">
        <v>133287059</v>
      </c>
      <c r="AR12" s="19"/>
      <c r="AS12" s="19"/>
      <c r="AT12" s="19"/>
      <c r="AU12" s="19"/>
      <c r="AV12" s="19"/>
      <c r="AW12" s="19"/>
      <c r="AX12" s="19"/>
      <c r="AY12" s="19"/>
      <c r="AZ12" s="19">
        <f t="shared" si="1"/>
        <v>133287059</v>
      </c>
      <c r="BA12" s="19"/>
      <c r="BB12" s="19"/>
      <c r="BC12" s="19"/>
      <c r="BD12" s="19"/>
      <c r="BE12" s="19"/>
      <c r="BF12" s="19">
        <v>283356470</v>
      </c>
      <c r="BG12" s="19"/>
      <c r="BH12" s="19"/>
      <c r="BI12" s="19"/>
      <c r="BJ12" s="19"/>
      <c r="BK12" s="19"/>
      <c r="BL12" s="19"/>
      <c r="BM12" s="19"/>
      <c r="BN12" s="19"/>
      <c r="BO12" s="19">
        <f t="shared" si="2"/>
        <v>283356470</v>
      </c>
      <c r="BP12" s="19"/>
      <c r="BQ12" s="19"/>
      <c r="BR12" s="19"/>
      <c r="BS12" s="19"/>
      <c r="BT12" s="19"/>
      <c r="BU12" s="19" t="s">
        <v>102</v>
      </c>
      <c r="BV12" s="19"/>
      <c r="BW12" s="19"/>
      <c r="BX12" s="19"/>
      <c r="BY12" s="19"/>
      <c r="BZ12" s="19"/>
      <c r="CA12" s="19"/>
      <c r="CB12" s="19"/>
      <c r="CC12" s="19"/>
      <c r="CD12" s="19">
        <f t="shared" si="3"/>
        <v>0</v>
      </c>
      <c r="CE12" s="20">
        <v>2024258990001</v>
      </c>
      <c r="CF12" s="48" t="str">
        <f>+_xlfn.XLOOKUP(P12,'[1]x METAS'!$AD$3:$AD$408,'[1]x METAS'!$AF$3:$AF$408,FALSE,0,1)</f>
        <v>Secretaría de Planeación</v>
      </c>
    </row>
    <row r="13" spans="1:85" hidden="1" x14ac:dyDescent="0.25">
      <c r="A13" s="47" t="s">
        <v>119</v>
      </c>
      <c r="B13" s="12" t="s">
        <v>87</v>
      </c>
      <c r="C13" s="12" t="s">
        <v>88</v>
      </c>
      <c r="D13" s="13" t="s">
        <v>120</v>
      </c>
      <c r="E13" s="12" t="s">
        <v>121</v>
      </c>
      <c r="F13" s="12" t="s">
        <v>122</v>
      </c>
      <c r="G13" s="14">
        <v>4</v>
      </c>
      <c r="H13" s="12" t="s">
        <v>91</v>
      </c>
      <c r="I13" s="14">
        <v>1</v>
      </c>
      <c r="J13" s="14"/>
      <c r="K13" s="15">
        <f t="shared" si="4"/>
        <v>0</v>
      </c>
      <c r="L13" s="15"/>
      <c r="M13" s="14">
        <v>1</v>
      </c>
      <c r="N13" s="14">
        <v>1</v>
      </c>
      <c r="O13" s="16">
        <v>1</v>
      </c>
      <c r="P13" s="16" t="str">
        <f>+_xlfn.XLOOKUP(F13,'[1]x METAS'!$X$3:$X$408,'[1]x METAS'!$AD$3:$AD$408,FALSE,0,1)</f>
        <v>Estratificar 4 sectores rurales nuevos con actualización de información a la plataforma ArcGIS y SUI</v>
      </c>
      <c r="Q13" s="17">
        <f>+_xlfn.XLOOKUP(P13,[2]Sheet!$C$6:$C$2261,[2]Sheet!$G$6:$G$2261,FALSE,0,1)</f>
        <v>105377987</v>
      </c>
      <c r="R13" s="18">
        <f>+_xlfn.XLOOKUP(P13,[2]Sheet!$C$2:$C$2261,[2]Sheet!$J$2:$J$2261,FALSE,0,1)</f>
        <v>52177333</v>
      </c>
      <c r="S13" s="15">
        <f t="shared" si="5"/>
        <v>0.4951445219768717</v>
      </c>
      <c r="T13" s="15"/>
      <c r="U13" s="15"/>
      <c r="V13" s="15"/>
      <c r="W13" s="19">
        <v>105377987</v>
      </c>
      <c r="X13" s="19"/>
      <c r="Y13" s="19"/>
      <c r="Z13" s="19"/>
      <c r="AA13" s="19"/>
      <c r="AB13" s="19"/>
      <c r="AC13" s="19"/>
      <c r="AD13" s="19"/>
      <c r="AE13" s="19"/>
      <c r="AF13" s="19"/>
      <c r="AG13" s="19"/>
      <c r="AH13" s="19"/>
      <c r="AI13" s="19"/>
      <c r="AJ13" s="19"/>
      <c r="AK13" s="19">
        <f t="shared" si="0"/>
        <v>105377987</v>
      </c>
      <c r="AL13" s="19">
        <v>312771352</v>
      </c>
      <c r="AM13" s="19"/>
      <c r="AN13" s="19"/>
      <c r="AO13" s="19"/>
      <c r="AP13" s="19"/>
      <c r="AQ13" s="19" t="s">
        <v>123</v>
      </c>
      <c r="AR13" s="19"/>
      <c r="AS13" s="19"/>
      <c r="AT13" s="19"/>
      <c r="AU13" s="19"/>
      <c r="AV13" s="19"/>
      <c r="AW13" s="19"/>
      <c r="AX13" s="19"/>
      <c r="AY13" s="19"/>
      <c r="AZ13" s="19">
        <f t="shared" si="1"/>
        <v>312771352</v>
      </c>
      <c r="BA13" s="19"/>
      <c r="BB13" s="19"/>
      <c r="BC13" s="19"/>
      <c r="BD13" s="19"/>
      <c r="BE13" s="19"/>
      <c r="BF13" s="19">
        <v>395925330</v>
      </c>
      <c r="BG13" s="19"/>
      <c r="BH13" s="19"/>
      <c r="BI13" s="19"/>
      <c r="BJ13" s="19"/>
      <c r="BK13" s="19"/>
      <c r="BL13" s="19"/>
      <c r="BM13" s="19"/>
      <c r="BN13" s="19"/>
      <c r="BO13" s="19">
        <f t="shared" si="2"/>
        <v>395925330</v>
      </c>
      <c r="BP13" s="19"/>
      <c r="BQ13" s="19"/>
      <c r="BR13" s="19"/>
      <c r="BS13" s="19"/>
      <c r="BT13" s="19"/>
      <c r="BU13" s="19">
        <v>395925330</v>
      </c>
      <c r="BV13" s="19"/>
      <c r="BW13" s="19"/>
      <c r="BX13" s="19"/>
      <c r="BY13" s="19"/>
      <c r="BZ13" s="19"/>
      <c r="CA13" s="19"/>
      <c r="CB13" s="19"/>
      <c r="CC13" s="19"/>
      <c r="CD13" s="19">
        <f t="shared" si="3"/>
        <v>395925330</v>
      </c>
      <c r="CE13" s="20">
        <v>2024258990001</v>
      </c>
      <c r="CF13" s="48" t="str">
        <f>+_xlfn.XLOOKUP(P13,'[1]x METAS'!$AD$3:$AD$408,'[1]x METAS'!$AF$3:$AF$408,FALSE,0,1)</f>
        <v>Secretaría de Planeación</v>
      </c>
    </row>
    <row r="14" spans="1:85" hidden="1" x14ac:dyDescent="0.25">
      <c r="A14" s="47" t="s">
        <v>124</v>
      </c>
      <c r="B14" s="12" t="s">
        <v>87</v>
      </c>
      <c r="C14" s="12" t="s">
        <v>88</v>
      </c>
      <c r="D14" s="13" t="s">
        <v>125</v>
      </c>
      <c r="E14" s="12" t="s">
        <v>126</v>
      </c>
      <c r="F14" s="12" t="s">
        <v>127</v>
      </c>
      <c r="G14" s="14">
        <v>1</v>
      </c>
      <c r="H14" s="12" t="s">
        <v>91</v>
      </c>
      <c r="I14" s="14">
        <v>0</v>
      </c>
      <c r="J14" s="14"/>
      <c r="K14" s="15" t="e">
        <f t="shared" si="4"/>
        <v>#DIV/0!</v>
      </c>
      <c r="L14" s="15"/>
      <c r="M14" s="14" t="s">
        <v>128</v>
      </c>
      <c r="N14" s="14" t="s">
        <v>128</v>
      </c>
      <c r="O14" s="16">
        <v>0</v>
      </c>
      <c r="P14" s="16" t="str">
        <f>+_xlfn.XLOOKUP(F14,'[1]x METAS'!$X$3:$X$408,'[1]x METAS'!$AD$3:$AD$408,FALSE,0,1)</f>
        <v>Actualización de la nomenclatura de 1 zona del municipio de Zipaquirá
(Barandillas zona urbana y C.P.R)</v>
      </c>
      <c r="Q14" s="17" t="b">
        <f>+_xlfn.XLOOKUP(P14,[2]Sheet!$C$6:$C$2261,[2]Sheet!$G$6:$G$2261,FALSE,0,1)</f>
        <v>0</v>
      </c>
      <c r="R14" s="21" t="b">
        <f>IF(P14=[2]Sheet!$C$6,[2]Sheet!$G$6)</f>
        <v>0</v>
      </c>
      <c r="S14" s="16"/>
      <c r="T14" s="16"/>
      <c r="U14" s="16"/>
      <c r="V14" s="16"/>
      <c r="W14" s="19">
        <v>0</v>
      </c>
      <c r="X14" s="19"/>
      <c r="Y14" s="19"/>
      <c r="Z14" s="19"/>
      <c r="AA14" s="19"/>
      <c r="AB14" s="19"/>
      <c r="AC14" s="19"/>
      <c r="AD14" s="19"/>
      <c r="AE14" s="19"/>
      <c r="AF14" s="19"/>
      <c r="AG14" s="19"/>
      <c r="AH14" s="19"/>
      <c r="AI14" s="19"/>
      <c r="AJ14" s="19"/>
      <c r="AK14" s="19">
        <f t="shared" si="0"/>
        <v>0</v>
      </c>
      <c r="AL14" s="19" t="s">
        <v>129</v>
      </c>
      <c r="AM14" s="19"/>
      <c r="AN14" s="19"/>
      <c r="AO14" s="19"/>
      <c r="AP14" s="19"/>
      <c r="AQ14" s="19">
        <v>30000000</v>
      </c>
      <c r="AR14" s="19"/>
      <c r="AS14" s="19"/>
      <c r="AT14" s="19"/>
      <c r="AU14" s="19"/>
      <c r="AV14" s="19"/>
      <c r="AW14" s="19"/>
      <c r="AX14" s="19"/>
      <c r="AY14" s="19"/>
      <c r="AZ14" s="19">
        <f t="shared" si="1"/>
        <v>30000000</v>
      </c>
      <c r="BA14" s="19"/>
      <c r="BB14" s="19"/>
      <c r="BC14" s="19"/>
      <c r="BD14" s="19"/>
      <c r="BE14" s="19"/>
      <c r="BF14" s="19">
        <v>185000000</v>
      </c>
      <c r="BG14" s="19"/>
      <c r="BH14" s="19"/>
      <c r="BI14" s="19"/>
      <c r="BJ14" s="19"/>
      <c r="BK14" s="19"/>
      <c r="BL14" s="19"/>
      <c r="BM14" s="19"/>
      <c r="BN14" s="19"/>
      <c r="BO14" s="19">
        <f t="shared" si="2"/>
        <v>185000000</v>
      </c>
      <c r="BP14" s="19"/>
      <c r="BQ14" s="19"/>
      <c r="BR14" s="19"/>
      <c r="BS14" s="19"/>
      <c r="BT14" s="19"/>
      <c r="BU14" s="19" t="s">
        <v>102</v>
      </c>
      <c r="BV14" s="19"/>
      <c r="BW14" s="19"/>
      <c r="BX14" s="19"/>
      <c r="BY14" s="19"/>
      <c r="BZ14" s="19"/>
      <c r="CA14" s="19"/>
      <c r="CB14" s="19"/>
      <c r="CC14" s="19"/>
      <c r="CD14" s="19">
        <f t="shared" si="3"/>
        <v>0</v>
      </c>
      <c r="CE14" s="20">
        <v>2024258990001</v>
      </c>
      <c r="CF14" s="48" t="str">
        <f>+_xlfn.XLOOKUP(P14,'[1]x METAS'!$AD$3:$AD$408,'[1]x METAS'!$AF$3:$AF$408,FALSE,0,1)</f>
        <v>Secretaría de Planeación</v>
      </c>
    </row>
    <row r="15" spans="1:85" hidden="1" x14ac:dyDescent="0.25">
      <c r="A15" s="47" t="s">
        <v>130</v>
      </c>
      <c r="B15" s="12" t="s">
        <v>87</v>
      </c>
      <c r="C15" s="12" t="s">
        <v>88</v>
      </c>
      <c r="D15" s="13" t="s">
        <v>131</v>
      </c>
      <c r="E15" s="12" t="s">
        <v>132</v>
      </c>
      <c r="F15" s="12" t="s">
        <v>133</v>
      </c>
      <c r="G15" s="14">
        <v>1</v>
      </c>
      <c r="H15" s="12" t="s">
        <v>91</v>
      </c>
      <c r="I15" s="14">
        <v>0.1</v>
      </c>
      <c r="J15" s="14"/>
      <c r="K15" s="15">
        <f t="shared" si="4"/>
        <v>0</v>
      </c>
      <c r="L15" s="15"/>
      <c r="M15" s="14" t="s">
        <v>134</v>
      </c>
      <c r="N15" s="14" t="s">
        <v>95</v>
      </c>
      <c r="O15" s="16" t="s">
        <v>95</v>
      </c>
      <c r="P15" s="16" t="str">
        <f>+_xlfn.XLOOKUP(F15,'[1]x METAS'!$X$3:$X$408,'[1]x METAS'!$AD$3:$AD$408,FALSE,0,1)</f>
        <v>Actualizar el Servicio de información geográfica y cartográfica y con información de Catastro Multipropósito vinculada.</v>
      </c>
      <c r="Q15" s="17">
        <f>+_xlfn.XLOOKUP(P15,[2]Sheet!$C$6:$C$2261,[2]Sheet!$G$6:$G$2261,FALSE,0,1)</f>
        <v>32204226</v>
      </c>
      <c r="R15" s="18">
        <f>+_xlfn.XLOOKUP(P15,[2]Sheet!$C$2:$C$2261,[2]Sheet!$J$2:$J$2261,FALSE,0,1)</f>
        <v>16408333</v>
      </c>
      <c r="S15" s="15">
        <f t="shared" ref="S15:S21" si="6">+R15/Q15</f>
        <v>0.50950868994646847</v>
      </c>
      <c r="T15" s="15"/>
      <c r="U15" s="15"/>
      <c r="V15" s="15"/>
      <c r="W15" s="19">
        <v>0</v>
      </c>
      <c r="X15" s="19"/>
      <c r="Y15" s="19"/>
      <c r="Z15" s="19"/>
      <c r="AA15" s="19"/>
      <c r="AB15" s="19"/>
      <c r="AC15" s="19"/>
      <c r="AD15" s="19"/>
      <c r="AE15" s="19"/>
      <c r="AF15" s="19"/>
      <c r="AG15" s="19"/>
      <c r="AH15" s="19"/>
      <c r="AI15" s="19"/>
      <c r="AJ15" s="19"/>
      <c r="AK15" s="19">
        <f t="shared" si="0"/>
        <v>0</v>
      </c>
      <c r="AL15" s="19" t="s">
        <v>129</v>
      </c>
      <c r="AM15" s="19"/>
      <c r="AN15" s="19"/>
      <c r="AO15" s="19"/>
      <c r="AP15" s="19"/>
      <c r="AQ15" s="19">
        <v>90538000</v>
      </c>
      <c r="AR15" s="19"/>
      <c r="AS15" s="19"/>
      <c r="AT15" s="19"/>
      <c r="AU15" s="19"/>
      <c r="AV15" s="19"/>
      <c r="AW15" s="19"/>
      <c r="AX15" s="19"/>
      <c r="AY15" s="19"/>
      <c r="AZ15" s="19">
        <f t="shared" si="1"/>
        <v>90538000</v>
      </c>
      <c r="BA15" s="19"/>
      <c r="BB15" s="19"/>
      <c r="BC15" s="19"/>
      <c r="BD15" s="19"/>
      <c r="BE15" s="19"/>
      <c r="BF15" s="19">
        <v>354731000</v>
      </c>
      <c r="BG15" s="19"/>
      <c r="BH15" s="19"/>
      <c r="BI15" s="19"/>
      <c r="BJ15" s="19"/>
      <c r="BK15" s="19"/>
      <c r="BL15" s="19"/>
      <c r="BM15" s="19"/>
      <c r="BN15" s="19"/>
      <c r="BO15" s="19">
        <f t="shared" si="2"/>
        <v>354731000</v>
      </c>
      <c r="BP15" s="19"/>
      <c r="BQ15" s="19"/>
      <c r="BR15" s="19"/>
      <c r="BS15" s="19"/>
      <c r="BT15" s="19"/>
      <c r="BU15" s="19">
        <v>354731000</v>
      </c>
      <c r="BV15" s="19"/>
      <c r="BW15" s="19"/>
      <c r="BX15" s="19"/>
      <c r="BY15" s="19"/>
      <c r="BZ15" s="19"/>
      <c r="CA15" s="19"/>
      <c r="CB15" s="19"/>
      <c r="CC15" s="19"/>
      <c r="CD15" s="19">
        <f t="shared" si="3"/>
        <v>354731000</v>
      </c>
      <c r="CE15" s="20">
        <v>2024258990002</v>
      </c>
      <c r="CF15" s="48" t="str">
        <f>+_xlfn.XLOOKUP(P15,'[1]x METAS'!$AD$3:$AD$408,'[1]x METAS'!$AF$3:$AF$408,FALSE,0,1)</f>
        <v>Secretaría de Planeación</v>
      </c>
    </row>
    <row r="16" spans="1:85" hidden="1" x14ac:dyDescent="0.25">
      <c r="A16" s="47" t="s">
        <v>135</v>
      </c>
      <c r="B16" s="12" t="s">
        <v>87</v>
      </c>
      <c r="C16" s="12" t="s">
        <v>88</v>
      </c>
      <c r="D16" s="13" t="s">
        <v>136</v>
      </c>
      <c r="E16" s="12" t="s">
        <v>137</v>
      </c>
      <c r="F16" s="12" t="s">
        <v>138</v>
      </c>
      <c r="G16" s="14">
        <v>1</v>
      </c>
      <c r="H16" s="12" t="s">
        <v>91</v>
      </c>
      <c r="I16" s="14">
        <v>0.25</v>
      </c>
      <c r="J16" s="14"/>
      <c r="K16" s="15">
        <f t="shared" si="4"/>
        <v>0</v>
      </c>
      <c r="L16" s="15"/>
      <c r="M16" s="14">
        <v>0.25</v>
      </c>
      <c r="N16" s="14">
        <v>0.25</v>
      </c>
      <c r="O16" s="16">
        <v>0.25</v>
      </c>
      <c r="P16" s="16" t="str">
        <f>+_xlfn.XLOOKUP(F16,'[1]x METAS'!$X$3:$X$408,'[1]x METAS'!$AD$3:$AD$408,FALSE,0,1)</f>
        <v>Habilitar una (1) estrategia de asuntos interinstitucionales para la movilización de recursos a través de alianzas estratégicas a favor del municipio</v>
      </c>
      <c r="Q16" s="17">
        <f>+_xlfn.XLOOKUP(P16,[2]Sheet!$C$6:$C$2261,[2]Sheet!$G$6:$G$2261,FALSE,0,1)</f>
        <v>12074514</v>
      </c>
      <c r="R16" s="18">
        <f>+_xlfn.XLOOKUP(P16,[2]Sheet!$C$2:$C$2261,[2]Sheet!$J$2:$J$2261,FALSE,0,1)</f>
        <v>12000000</v>
      </c>
      <c r="S16" s="15">
        <f t="shared" si="6"/>
        <v>0.99382881994256667</v>
      </c>
      <c r="T16" s="15"/>
      <c r="U16" s="15"/>
      <c r="V16" s="15"/>
      <c r="W16" s="19">
        <v>12000000</v>
      </c>
      <c r="X16" s="19"/>
      <c r="Y16" s="19"/>
      <c r="Z16" s="19"/>
      <c r="AA16" s="19"/>
      <c r="AB16" s="19"/>
      <c r="AC16" s="19"/>
      <c r="AD16" s="19"/>
      <c r="AE16" s="19"/>
      <c r="AF16" s="19"/>
      <c r="AG16" s="19"/>
      <c r="AH16" s="19"/>
      <c r="AI16" s="19"/>
      <c r="AJ16" s="19"/>
      <c r="AK16" s="19">
        <f t="shared" si="0"/>
        <v>12000000</v>
      </c>
      <c r="AL16" s="19">
        <v>280000000</v>
      </c>
      <c r="AM16" s="19"/>
      <c r="AN16" s="19"/>
      <c r="AO16" s="19"/>
      <c r="AP16" s="19"/>
      <c r="AQ16" s="19"/>
      <c r="AR16" s="19"/>
      <c r="AS16" s="19"/>
      <c r="AT16" s="19"/>
      <c r="AU16" s="19"/>
      <c r="AV16" s="19"/>
      <c r="AW16" s="19"/>
      <c r="AX16" s="19"/>
      <c r="AY16" s="19"/>
      <c r="AZ16" s="19">
        <f t="shared" si="1"/>
        <v>280000000</v>
      </c>
      <c r="BA16" s="19">
        <v>294000000</v>
      </c>
      <c r="BB16" s="19"/>
      <c r="BC16" s="19"/>
      <c r="BD16" s="19"/>
      <c r="BE16" s="19"/>
      <c r="BF16" s="19"/>
      <c r="BG16" s="19"/>
      <c r="BH16" s="19"/>
      <c r="BI16" s="19"/>
      <c r="BJ16" s="19"/>
      <c r="BK16" s="19"/>
      <c r="BL16" s="19"/>
      <c r="BM16" s="19"/>
      <c r="BN16" s="19"/>
      <c r="BO16" s="19">
        <f t="shared" si="2"/>
        <v>294000000</v>
      </c>
      <c r="BP16" s="19">
        <v>308700000</v>
      </c>
      <c r="BQ16" s="19"/>
      <c r="BR16" s="19"/>
      <c r="BS16" s="19"/>
      <c r="BT16" s="19"/>
      <c r="BU16" s="19"/>
      <c r="BV16" s="19"/>
      <c r="BW16" s="19"/>
      <c r="BX16" s="19"/>
      <c r="BY16" s="19"/>
      <c r="BZ16" s="19"/>
      <c r="CA16" s="19"/>
      <c r="CB16" s="19"/>
      <c r="CC16" s="19"/>
      <c r="CD16" s="19">
        <f t="shared" si="3"/>
        <v>308700000</v>
      </c>
      <c r="CE16" s="20">
        <v>2024258990005</v>
      </c>
      <c r="CF16" s="48" t="str">
        <f>+_xlfn.XLOOKUP(P16,'[1]x METAS'!$AD$3:$AD$408,'[1]x METAS'!$AF$3:$AF$408,FALSE,0,1)</f>
        <v>Secretaría de Despacho</v>
      </c>
      <c r="CG16" s="7"/>
    </row>
    <row r="17" spans="1:85" hidden="1" x14ac:dyDescent="0.25">
      <c r="A17" s="47" t="s">
        <v>139</v>
      </c>
      <c r="B17" s="12" t="s">
        <v>87</v>
      </c>
      <c r="C17" s="12" t="s">
        <v>88</v>
      </c>
      <c r="D17" s="13" t="s">
        <v>136</v>
      </c>
      <c r="E17" s="12" t="s">
        <v>137</v>
      </c>
      <c r="F17" s="12" t="s">
        <v>140</v>
      </c>
      <c r="G17" s="14">
        <v>16</v>
      </c>
      <c r="H17" s="12" t="s">
        <v>91</v>
      </c>
      <c r="I17" s="14">
        <v>4</v>
      </c>
      <c r="J17" s="14"/>
      <c r="K17" s="15">
        <f t="shared" si="4"/>
        <v>0</v>
      </c>
      <c r="L17" s="15"/>
      <c r="M17" s="14">
        <v>4</v>
      </c>
      <c r="N17" s="14">
        <v>4</v>
      </c>
      <c r="O17" s="16">
        <v>4</v>
      </c>
      <c r="P17" s="16" t="str">
        <f>+_xlfn.XLOOKUP(F17,'[1]x METAS'!$X$3:$X$408,'[1]x METAS'!$AD$3:$AD$408,FALSE,0,1)</f>
        <v>Realizar 16 eventos municipales de promoción y fortalecimiento de Zipaquirá a nivel nacional, regional y/o municipal</v>
      </c>
      <c r="Q17" s="17">
        <f>+_xlfn.XLOOKUP(P17,[2]Sheet!$C$6:$C$2261,[2]Sheet!$G$6:$G$2261,FALSE,0,1)</f>
        <v>65000000</v>
      </c>
      <c r="R17" s="18">
        <f>+_xlfn.XLOOKUP(P17,[2]Sheet!$C$2:$C$2261,[2]Sheet!$J$2:$J$2261,FALSE,0,1)</f>
        <v>64998800</v>
      </c>
      <c r="S17" s="15">
        <f t="shared" si="6"/>
        <v>0.99998153846153848</v>
      </c>
      <c r="T17" s="15"/>
      <c r="U17" s="15"/>
      <c r="V17" s="15"/>
      <c r="W17" s="19">
        <v>45000000</v>
      </c>
      <c r="X17" s="19"/>
      <c r="Y17" s="19"/>
      <c r="Z17" s="19"/>
      <c r="AA17" s="19"/>
      <c r="AB17" s="19"/>
      <c r="AC17" s="19"/>
      <c r="AD17" s="19"/>
      <c r="AE17" s="19"/>
      <c r="AF17" s="19"/>
      <c r="AG17" s="19"/>
      <c r="AH17" s="19"/>
      <c r="AI17" s="19"/>
      <c r="AJ17" s="19">
        <v>20000000</v>
      </c>
      <c r="AK17" s="19">
        <f t="shared" si="0"/>
        <v>65000000</v>
      </c>
      <c r="AL17" s="19">
        <v>300000000</v>
      </c>
      <c r="AM17" s="19"/>
      <c r="AN17" s="19"/>
      <c r="AO17" s="19"/>
      <c r="AP17" s="19"/>
      <c r="AQ17" s="19"/>
      <c r="AR17" s="19"/>
      <c r="AS17" s="19"/>
      <c r="AT17" s="19"/>
      <c r="AU17" s="19"/>
      <c r="AV17" s="19"/>
      <c r="AW17" s="19"/>
      <c r="AX17" s="19"/>
      <c r="AY17" s="19"/>
      <c r="AZ17" s="19">
        <f t="shared" si="1"/>
        <v>300000000</v>
      </c>
      <c r="BA17" s="19">
        <v>330000000</v>
      </c>
      <c r="BB17" s="19"/>
      <c r="BC17" s="19"/>
      <c r="BD17" s="19"/>
      <c r="BE17" s="19"/>
      <c r="BF17" s="19"/>
      <c r="BG17" s="19"/>
      <c r="BH17" s="19"/>
      <c r="BI17" s="19"/>
      <c r="BJ17" s="19"/>
      <c r="BK17" s="19"/>
      <c r="BL17" s="19"/>
      <c r="BM17" s="19"/>
      <c r="BN17" s="19"/>
      <c r="BO17" s="19">
        <f t="shared" si="2"/>
        <v>330000000</v>
      </c>
      <c r="BP17" s="19">
        <v>366775482</v>
      </c>
      <c r="BQ17" s="19"/>
      <c r="BR17" s="19"/>
      <c r="BS17" s="19"/>
      <c r="BT17" s="19"/>
      <c r="BU17" s="19"/>
      <c r="BV17" s="19"/>
      <c r="BW17" s="19"/>
      <c r="BX17" s="19"/>
      <c r="BY17" s="19"/>
      <c r="BZ17" s="19"/>
      <c r="CA17" s="19"/>
      <c r="CB17" s="19"/>
      <c r="CC17" s="19"/>
      <c r="CD17" s="19">
        <f t="shared" si="3"/>
        <v>366775482</v>
      </c>
      <c r="CE17" s="20">
        <v>2024258990005</v>
      </c>
      <c r="CF17" s="48" t="str">
        <f>+_xlfn.XLOOKUP(P17,'[1]x METAS'!$AD$3:$AD$408,'[1]x METAS'!$AF$3:$AF$408,FALSE,0,1)</f>
        <v>Secretaría de Despacho</v>
      </c>
      <c r="CG17" s="7"/>
    </row>
    <row r="18" spans="1:85" hidden="1" x14ac:dyDescent="0.25">
      <c r="A18" s="47" t="s">
        <v>141</v>
      </c>
      <c r="B18" s="12" t="s">
        <v>87</v>
      </c>
      <c r="C18" s="12" t="s">
        <v>88</v>
      </c>
      <c r="D18" s="13" t="s">
        <v>142</v>
      </c>
      <c r="E18" s="12" t="s">
        <v>143</v>
      </c>
      <c r="F18" s="12" t="s">
        <v>144</v>
      </c>
      <c r="G18" s="14">
        <v>4</v>
      </c>
      <c r="H18" s="12" t="s">
        <v>91</v>
      </c>
      <c r="I18" s="14">
        <v>1</v>
      </c>
      <c r="J18" s="14"/>
      <c r="K18" s="15">
        <f t="shared" si="4"/>
        <v>0</v>
      </c>
      <c r="L18" s="15"/>
      <c r="M18" s="14">
        <v>1</v>
      </c>
      <c r="N18" s="14">
        <v>1</v>
      </c>
      <c r="O18" s="16">
        <v>1</v>
      </c>
      <c r="P18" s="16" t="str">
        <f>+_xlfn.XLOOKUP(F18,'[1]x METAS'!$X$3:$X$408,'[1]x METAS'!$AD$3:$AD$408,FALSE,0,1)</f>
        <v>Realizar 4 encuestas de percepción ciudadana referentes a la oferta institucional.</v>
      </c>
      <c r="Q18" s="17">
        <f>+_xlfn.XLOOKUP(P18,[2]Sheet!$C$6:$C$2261,[2]Sheet!$G$6:$G$2261,FALSE,0,1)</f>
        <v>15000000</v>
      </c>
      <c r="R18" s="18">
        <f>+_xlfn.XLOOKUP(P18,[2]Sheet!$C$2:$C$2261,[2]Sheet!$J$2:$J$2261,FALSE,0,1)</f>
        <v>15000000</v>
      </c>
      <c r="S18" s="15">
        <f t="shared" si="6"/>
        <v>1</v>
      </c>
      <c r="T18" s="15"/>
      <c r="U18" s="15"/>
      <c r="V18" s="15"/>
      <c r="W18" s="19">
        <v>15000000</v>
      </c>
      <c r="X18" s="19"/>
      <c r="Y18" s="19"/>
      <c r="Z18" s="19"/>
      <c r="AA18" s="19"/>
      <c r="AB18" s="19"/>
      <c r="AC18" s="19"/>
      <c r="AD18" s="19"/>
      <c r="AE18" s="19"/>
      <c r="AF18" s="19"/>
      <c r="AG18" s="19"/>
      <c r="AH18" s="19"/>
      <c r="AI18" s="19"/>
      <c r="AJ18" s="19"/>
      <c r="AK18" s="19">
        <f t="shared" si="0"/>
        <v>15000000</v>
      </c>
      <c r="AL18" s="19">
        <v>30000000</v>
      </c>
      <c r="AM18" s="19"/>
      <c r="AN18" s="19"/>
      <c r="AO18" s="19"/>
      <c r="AP18" s="19"/>
      <c r="AQ18" s="19"/>
      <c r="AR18" s="19"/>
      <c r="AS18" s="19"/>
      <c r="AT18" s="19"/>
      <c r="AU18" s="19"/>
      <c r="AV18" s="19"/>
      <c r="AW18" s="19"/>
      <c r="AX18" s="19"/>
      <c r="AY18" s="19"/>
      <c r="AZ18" s="19">
        <f t="shared" si="1"/>
        <v>30000000</v>
      </c>
      <c r="BA18" s="19">
        <v>31500000</v>
      </c>
      <c r="BB18" s="19"/>
      <c r="BC18" s="19"/>
      <c r="BD18" s="19"/>
      <c r="BE18" s="19"/>
      <c r="BF18" s="19"/>
      <c r="BG18" s="19"/>
      <c r="BH18" s="19"/>
      <c r="BI18" s="19"/>
      <c r="BJ18" s="19"/>
      <c r="BK18" s="19"/>
      <c r="BL18" s="19"/>
      <c r="BM18" s="19"/>
      <c r="BN18" s="19"/>
      <c r="BO18" s="19">
        <f t="shared" si="2"/>
        <v>31500000</v>
      </c>
      <c r="BP18" s="19">
        <v>33075000</v>
      </c>
      <c r="BQ18" s="19"/>
      <c r="BR18" s="19"/>
      <c r="BS18" s="19"/>
      <c r="BT18" s="19"/>
      <c r="BU18" s="19"/>
      <c r="BV18" s="19"/>
      <c r="BW18" s="19"/>
      <c r="BX18" s="19"/>
      <c r="BY18" s="19"/>
      <c r="BZ18" s="19"/>
      <c r="CA18" s="19"/>
      <c r="CB18" s="19"/>
      <c r="CC18" s="19"/>
      <c r="CD18" s="19">
        <f t="shared" si="3"/>
        <v>33075000</v>
      </c>
      <c r="CE18" s="20">
        <v>2024258990005</v>
      </c>
      <c r="CF18" s="48" t="str">
        <f>+_xlfn.XLOOKUP(P18,'[1]x METAS'!$AD$3:$AD$408,'[1]x METAS'!$AF$3:$AF$408,FALSE,0,1)</f>
        <v>Secretaría de Despacho</v>
      </c>
      <c r="CG18" s="7"/>
    </row>
    <row r="19" spans="1:85" hidden="1" x14ac:dyDescent="0.25">
      <c r="A19" s="47" t="s">
        <v>145</v>
      </c>
      <c r="B19" s="12" t="s">
        <v>87</v>
      </c>
      <c r="C19" s="12" t="s">
        <v>88</v>
      </c>
      <c r="D19" s="13" t="s">
        <v>146</v>
      </c>
      <c r="E19" s="12" t="s">
        <v>147</v>
      </c>
      <c r="F19" s="12" t="s">
        <v>148</v>
      </c>
      <c r="G19" s="14">
        <v>1</v>
      </c>
      <c r="H19" s="12" t="s">
        <v>114</v>
      </c>
      <c r="I19" s="14">
        <v>1</v>
      </c>
      <c r="J19" s="14"/>
      <c r="K19" s="15">
        <f t="shared" si="4"/>
        <v>0</v>
      </c>
      <c r="L19" s="15"/>
      <c r="M19" s="14">
        <v>1</v>
      </c>
      <c r="N19" s="14">
        <v>1</v>
      </c>
      <c r="O19" s="16">
        <v>1</v>
      </c>
      <c r="P19" s="16" t="str">
        <f>+_xlfn.XLOOKUP(F19,'[1]x METAS'!$X$3:$X$408,'[1]x METAS'!$AD$3:$AD$408,FALSE,0,1)</f>
        <v>Formular y ejecutar un Plan Estratégico de comunicaciones</v>
      </c>
      <c r="Q19" s="17">
        <f>+_xlfn.XLOOKUP(P19,[2]Sheet!$C$6:$C$2261,[2]Sheet!$G$6:$G$2261,FALSE,0,1)</f>
        <v>211350149</v>
      </c>
      <c r="R19" s="18">
        <f>+_xlfn.XLOOKUP(P19,[2]Sheet!$C$2:$C$2261,[2]Sheet!$J$2:$J$2261,FALSE,0,1)</f>
        <v>200650149</v>
      </c>
      <c r="S19" s="15">
        <f t="shared" si="6"/>
        <v>0.94937311352451426</v>
      </c>
      <c r="T19" s="15"/>
      <c r="U19" s="15"/>
      <c r="V19" s="15"/>
      <c r="W19" s="19">
        <v>214000000</v>
      </c>
      <c r="X19" s="19"/>
      <c r="Y19" s="19"/>
      <c r="Z19" s="19"/>
      <c r="AA19" s="19"/>
      <c r="AB19" s="19"/>
      <c r="AC19" s="19"/>
      <c r="AD19" s="19"/>
      <c r="AE19" s="19"/>
      <c r="AF19" s="19"/>
      <c r="AG19" s="19"/>
      <c r="AH19" s="19"/>
      <c r="AI19" s="19"/>
      <c r="AJ19" s="19"/>
      <c r="AK19" s="19">
        <f t="shared" si="0"/>
        <v>214000000</v>
      </c>
      <c r="AL19" s="19">
        <v>533975000</v>
      </c>
      <c r="AM19" s="19"/>
      <c r="AN19" s="19"/>
      <c r="AO19" s="19"/>
      <c r="AP19" s="19"/>
      <c r="AQ19" s="19"/>
      <c r="AR19" s="19"/>
      <c r="AS19" s="19"/>
      <c r="AT19" s="19"/>
      <c r="AU19" s="19"/>
      <c r="AV19" s="19"/>
      <c r="AW19" s="19"/>
      <c r="AX19" s="19"/>
      <c r="AY19" s="19"/>
      <c r="AZ19" s="19">
        <f t="shared" si="1"/>
        <v>533975000</v>
      </c>
      <c r="BA19" s="19">
        <v>555373500</v>
      </c>
      <c r="BB19" s="19"/>
      <c r="BC19" s="19"/>
      <c r="BD19" s="19"/>
      <c r="BE19" s="19"/>
      <c r="BF19" s="19"/>
      <c r="BG19" s="19"/>
      <c r="BH19" s="19"/>
      <c r="BI19" s="19"/>
      <c r="BJ19" s="19"/>
      <c r="BK19" s="19"/>
      <c r="BL19" s="19"/>
      <c r="BM19" s="19"/>
      <c r="BN19" s="19"/>
      <c r="BO19" s="19">
        <f t="shared" si="2"/>
        <v>555373500</v>
      </c>
      <c r="BP19" s="19">
        <v>592583525</v>
      </c>
      <c r="BQ19" s="19"/>
      <c r="BR19" s="19"/>
      <c r="BS19" s="19"/>
      <c r="BT19" s="19"/>
      <c r="BU19" s="19"/>
      <c r="BV19" s="19"/>
      <c r="BW19" s="19"/>
      <c r="BX19" s="19"/>
      <c r="BY19" s="19"/>
      <c r="BZ19" s="19"/>
      <c r="CA19" s="19"/>
      <c r="CB19" s="19"/>
      <c r="CC19" s="19"/>
      <c r="CD19" s="19">
        <f t="shared" si="3"/>
        <v>592583525</v>
      </c>
      <c r="CE19" s="20">
        <v>2024258990005</v>
      </c>
      <c r="CF19" s="48" t="str">
        <f>+_xlfn.XLOOKUP(P19,'[1]x METAS'!$AD$3:$AD$408,'[1]x METAS'!$AF$3:$AF$408,FALSE,0,1)</f>
        <v>Secretaría de Despacho</v>
      </c>
      <c r="CG19" s="7"/>
    </row>
    <row r="20" spans="1:85" hidden="1" x14ac:dyDescent="0.25">
      <c r="A20" s="47" t="s">
        <v>149</v>
      </c>
      <c r="B20" s="12" t="s">
        <v>87</v>
      </c>
      <c r="C20" s="12" t="s">
        <v>88</v>
      </c>
      <c r="D20" s="13" t="s">
        <v>150</v>
      </c>
      <c r="E20" s="12" t="s">
        <v>151</v>
      </c>
      <c r="F20" s="12" t="s">
        <v>152</v>
      </c>
      <c r="G20" s="14">
        <v>7</v>
      </c>
      <c r="H20" s="12" t="s">
        <v>91</v>
      </c>
      <c r="I20" s="14">
        <v>1</v>
      </c>
      <c r="J20" s="14"/>
      <c r="K20" s="15">
        <f t="shared" si="4"/>
        <v>0</v>
      </c>
      <c r="L20" s="15"/>
      <c r="M20" s="14">
        <v>2</v>
      </c>
      <c r="N20" s="14">
        <v>2</v>
      </c>
      <c r="O20" s="16">
        <v>2</v>
      </c>
      <c r="P20" s="16" t="str">
        <f>+_xlfn.XLOOKUP(F20,'[1]x METAS'!$X$3:$X$408,'[1]x METAS'!$AD$3:$AD$408,FALSE,0,1)</f>
        <v>Realizar 7 capacitaciones en materia jurídica, legal y administrativa en las diferentes Secretarías del municipio.</v>
      </c>
      <c r="Q20" s="17">
        <f>+_xlfn.XLOOKUP(P20,[2]Sheet!$C$6:$C$2261,[2]Sheet!$G$6:$G$2261,FALSE,0,1)</f>
        <v>191609167</v>
      </c>
      <c r="R20" s="18">
        <f>+_xlfn.XLOOKUP(P20,[2]Sheet!$C$2:$C$2261,[2]Sheet!$J$2:$J$2261,FALSE,0,1)</f>
        <v>191609167</v>
      </c>
      <c r="S20" s="15">
        <f t="shared" si="6"/>
        <v>1</v>
      </c>
      <c r="T20" s="15"/>
      <c r="U20" s="15"/>
      <c r="V20" s="15"/>
      <c r="W20" s="19">
        <v>202801000</v>
      </c>
      <c r="X20" s="19"/>
      <c r="Y20" s="19"/>
      <c r="Z20" s="19"/>
      <c r="AA20" s="19"/>
      <c r="AB20" s="19"/>
      <c r="AC20" s="19"/>
      <c r="AD20" s="19"/>
      <c r="AE20" s="19"/>
      <c r="AF20" s="19"/>
      <c r="AG20" s="19"/>
      <c r="AH20" s="19"/>
      <c r="AI20" s="19"/>
      <c r="AJ20" s="19"/>
      <c r="AK20" s="19">
        <f t="shared" si="0"/>
        <v>202801000</v>
      </c>
      <c r="AL20" s="19">
        <v>643544666</v>
      </c>
      <c r="AM20" s="19"/>
      <c r="AN20" s="19"/>
      <c r="AO20" s="19"/>
      <c r="AP20" s="19"/>
      <c r="AQ20" s="19"/>
      <c r="AR20" s="19"/>
      <c r="AS20" s="19"/>
      <c r="AT20" s="19"/>
      <c r="AU20" s="19"/>
      <c r="AV20" s="19"/>
      <c r="AW20" s="19"/>
      <c r="AX20" s="19"/>
      <c r="AY20" s="19"/>
      <c r="AZ20" s="19">
        <f t="shared" si="1"/>
        <v>643544666</v>
      </c>
      <c r="BA20" s="19">
        <v>674444667</v>
      </c>
      <c r="BB20" s="19"/>
      <c r="BC20" s="19"/>
      <c r="BD20" s="19"/>
      <c r="BE20" s="19"/>
      <c r="BF20" s="19"/>
      <c r="BG20" s="19"/>
      <c r="BH20" s="19"/>
      <c r="BI20" s="19"/>
      <c r="BJ20" s="19"/>
      <c r="BK20" s="19"/>
      <c r="BL20" s="19"/>
      <c r="BM20" s="19"/>
      <c r="BN20" s="19"/>
      <c r="BO20" s="19">
        <f t="shared" si="2"/>
        <v>674444667</v>
      </c>
      <c r="BP20" s="19">
        <v>706889667</v>
      </c>
      <c r="BQ20" s="19"/>
      <c r="BR20" s="19"/>
      <c r="BS20" s="19"/>
      <c r="BT20" s="19"/>
      <c r="BU20" s="19"/>
      <c r="BV20" s="19"/>
      <c r="BW20" s="19"/>
      <c r="BX20" s="19"/>
      <c r="BY20" s="19"/>
      <c r="BZ20" s="19"/>
      <c r="CA20" s="19"/>
      <c r="CB20" s="19"/>
      <c r="CC20" s="19"/>
      <c r="CD20" s="19">
        <f t="shared" si="3"/>
        <v>706889667</v>
      </c>
      <c r="CE20" s="20">
        <v>2024258990052</v>
      </c>
      <c r="CF20" s="48" t="str">
        <f>+_xlfn.XLOOKUP(P20,'[1]x METAS'!$AD$3:$AD$408,'[1]x METAS'!$AF$3:$AF$408,FALSE,0,1)</f>
        <v>Secretaría Jurídica</v>
      </c>
      <c r="CG20" s="7"/>
    </row>
    <row r="21" spans="1:85" hidden="1" x14ac:dyDescent="0.25">
      <c r="A21" s="47" t="s">
        <v>153</v>
      </c>
      <c r="B21" s="12" t="s">
        <v>87</v>
      </c>
      <c r="C21" s="12" t="s">
        <v>88</v>
      </c>
      <c r="D21" s="13" t="s">
        <v>154</v>
      </c>
      <c r="E21" s="12" t="s">
        <v>155</v>
      </c>
      <c r="F21" s="12" t="s">
        <v>156</v>
      </c>
      <c r="G21" s="14">
        <v>190</v>
      </c>
      <c r="H21" s="12" t="s">
        <v>114</v>
      </c>
      <c r="I21" s="14">
        <v>190</v>
      </c>
      <c r="J21" s="14"/>
      <c r="K21" s="15">
        <f t="shared" si="4"/>
        <v>0</v>
      </c>
      <c r="L21" s="15"/>
      <c r="M21" s="14">
        <v>190</v>
      </c>
      <c r="N21" s="14">
        <v>190</v>
      </c>
      <c r="O21" s="16">
        <v>190</v>
      </c>
      <c r="P21" s="16" t="str">
        <f>+_xlfn.XLOOKUP(F21,'[1]x METAS'!$X$3:$X$408,'[1]x METAS'!$AD$3:$AD$408,FALSE,0,1)</f>
        <v>Brindar asesoría y acompañamiento jurídico y administrativo a 190 casos en materia de defensa jurídica, gerencia jurídica pública, métodos alternativos de solución de conflictos y/o prevención del daño antijurídico.</v>
      </c>
      <c r="Q21" s="17">
        <f>+_xlfn.XLOOKUP(P21,[2]Sheet!$C$6:$C$2261,[2]Sheet!$G$6:$G$2261,FALSE,0,1)</f>
        <v>141399334</v>
      </c>
      <c r="R21" s="18">
        <f>+_xlfn.XLOOKUP(P21,[2]Sheet!$C$2:$C$2261,[2]Sheet!$J$2:$J$2261,FALSE,0,1)</f>
        <v>141399334</v>
      </c>
      <c r="S21" s="15">
        <f t="shared" si="6"/>
        <v>1</v>
      </c>
      <c r="T21" s="15"/>
      <c r="U21" s="15"/>
      <c r="V21" s="15"/>
      <c r="W21" s="19">
        <v>150684000</v>
      </c>
      <c r="X21" s="19"/>
      <c r="Y21" s="19"/>
      <c r="Z21" s="19"/>
      <c r="AA21" s="19"/>
      <c r="AB21" s="19"/>
      <c r="AC21" s="19"/>
      <c r="AD21" s="19"/>
      <c r="AE21" s="19"/>
      <c r="AF21" s="19"/>
      <c r="AG21" s="19"/>
      <c r="AH21" s="19"/>
      <c r="AI21" s="19"/>
      <c r="AJ21" s="19"/>
      <c r="AK21" s="19">
        <f t="shared" si="0"/>
        <v>150684000</v>
      </c>
      <c r="AL21" s="19">
        <v>741071167</v>
      </c>
      <c r="AM21" s="19"/>
      <c r="AN21" s="19"/>
      <c r="AO21" s="19"/>
      <c r="AP21" s="19"/>
      <c r="AQ21" s="19"/>
      <c r="AR21" s="19"/>
      <c r="AS21" s="19"/>
      <c r="AT21" s="19"/>
      <c r="AU21" s="19"/>
      <c r="AV21" s="19"/>
      <c r="AW21" s="19"/>
      <c r="AX21" s="19"/>
      <c r="AY21" s="19"/>
      <c r="AZ21" s="19">
        <f t="shared" si="1"/>
        <v>741071167</v>
      </c>
      <c r="BA21" s="19">
        <v>776821167</v>
      </c>
      <c r="BB21" s="19"/>
      <c r="BC21" s="19"/>
      <c r="BD21" s="19"/>
      <c r="BE21" s="19"/>
      <c r="BF21" s="19"/>
      <c r="BG21" s="19"/>
      <c r="BH21" s="19"/>
      <c r="BI21" s="19"/>
      <c r="BJ21" s="19"/>
      <c r="BK21" s="19"/>
      <c r="BL21" s="19"/>
      <c r="BM21" s="19"/>
      <c r="BN21" s="19"/>
      <c r="BO21" s="19">
        <f t="shared" si="2"/>
        <v>776821167</v>
      </c>
      <c r="BP21" s="19">
        <v>814358666</v>
      </c>
      <c r="BQ21" s="19"/>
      <c r="BR21" s="19"/>
      <c r="BS21" s="19"/>
      <c r="BT21" s="19"/>
      <c r="BU21" s="19"/>
      <c r="BV21" s="19"/>
      <c r="BW21" s="19"/>
      <c r="BX21" s="19"/>
      <c r="BY21" s="19"/>
      <c r="BZ21" s="19"/>
      <c r="CA21" s="19"/>
      <c r="CB21" s="19"/>
      <c r="CC21" s="19"/>
      <c r="CD21" s="19">
        <f t="shared" si="3"/>
        <v>814358666</v>
      </c>
      <c r="CE21" s="20">
        <v>2024258990053</v>
      </c>
      <c r="CF21" s="48" t="str">
        <f>+_xlfn.XLOOKUP(P21,'[1]x METAS'!$AD$3:$AD$408,'[1]x METAS'!$AF$3:$AF$408,FALSE,0,1)</f>
        <v>Secretaría Jurídica</v>
      </c>
      <c r="CG21" s="7"/>
    </row>
    <row r="22" spans="1:85" hidden="1" x14ac:dyDescent="0.25">
      <c r="A22" s="47" t="s">
        <v>157</v>
      </c>
      <c r="B22" s="12" t="s">
        <v>87</v>
      </c>
      <c r="C22" s="12" t="s">
        <v>88</v>
      </c>
      <c r="D22" s="13" t="s">
        <v>158</v>
      </c>
      <c r="E22" s="12" t="s">
        <v>93</v>
      </c>
      <c r="F22" s="12" t="s">
        <v>159</v>
      </c>
      <c r="G22" s="14">
        <v>1</v>
      </c>
      <c r="H22" s="12" t="s">
        <v>114</v>
      </c>
      <c r="I22" s="14">
        <v>0</v>
      </c>
      <c r="J22" s="14"/>
      <c r="K22" s="15" t="e">
        <f t="shared" si="4"/>
        <v>#DIV/0!</v>
      </c>
      <c r="L22" s="15"/>
      <c r="M22" s="14">
        <v>1</v>
      </c>
      <c r="N22" s="14">
        <v>0</v>
      </c>
      <c r="O22" s="16">
        <v>0</v>
      </c>
      <c r="P22" s="16" t="str">
        <f>+_xlfn.XLOOKUP(F22,'[1]x METAS'!$X$3:$X$408,'[1]x METAS'!$AD$3:$AD$408,FALSE,0,1)</f>
        <v>Mantener actualizado el manual de contratación del Municipio conforme a la normativa vigente</v>
      </c>
      <c r="Q22" s="17" t="b">
        <f>+_xlfn.XLOOKUP(P22,[2]Sheet!$C$6:$C$2261,[2]Sheet!$G$6:$G$2261,FALSE,0,1)</f>
        <v>0</v>
      </c>
      <c r="R22" s="16"/>
      <c r="S22" s="16"/>
      <c r="T22" s="16"/>
      <c r="U22" s="16"/>
      <c r="V22" s="16"/>
      <c r="W22" s="19">
        <v>0</v>
      </c>
      <c r="X22" s="19"/>
      <c r="Y22" s="19"/>
      <c r="Z22" s="19"/>
      <c r="AA22" s="19"/>
      <c r="AB22" s="19"/>
      <c r="AC22" s="19"/>
      <c r="AD22" s="19"/>
      <c r="AE22" s="19"/>
      <c r="AF22" s="19"/>
      <c r="AG22" s="19"/>
      <c r="AH22" s="19"/>
      <c r="AI22" s="19"/>
      <c r="AJ22" s="19"/>
      <c r="AK22" s="19">
        <f t="shared" si="0"/>
        <v>0</v>
      </c>
      <c r="AL22" s="19">
        <v>30000000</v>
      </c>
      <c r="AM22" s="19"/>
      <c r="AN22" s="19"/>
      <c r="AO22" s="19"/>
      <c r="AP22" s="19"/>
      <c r="AQ22" s="19"/>
      <c r="AR22" s="19"/>
      <c r="AS22" s="19"/>
      <c r="AT22" s="19"/>
      <c r="AU22" s="19"/>
      <c r="AV22" s="19"/>
      <c r="AW22" s="19"/>
      <c r="AX22" s="19"/>
      <c r="AY22" s="19"/>
      <c r="AZ22" s="19">
        <f t="shared" si="1"/>
        <v>30000000</v>
      </c>
      <c r="BA22" s="19">
        <v>0</v>
      </c>
      <c r="BB22" s="19"/>
      <c r="BC22" s="19"/>
      <c r="BD22" s="19"/>
      <c r="BE22" s="19"/>
      <c r="BF22" s="19"/>
      <c r="BG22" s="19"/>
      <c r="BH22" s="19"/>
      <c r="BI22" s="19"/>
      <c r="BJ22" s="19"/>
      <c r="BK22" s="19"/>
      <c r="BL22" s="19"/>
      <c r="BM22" s="19"/>
      <c r="BN22" s="19"/>
      <c r="BO22" s="19">
        <f t="shared" si="2"/>
        <v>0</v>
      </c>
      <c r="BP22" s="19">
        <v>0</v>
      </c>
      <c r="BQ22" s="19"/>
      <c r="BR22" s="19"/>
      <c r="BS22" s="19"/>
      <c r="BT22" s="19"/>
      <c r="BU22" s="19"/>
      <c r="BV22" s="19"/>
      <c r="BW22" s="19"/>
      <c r="BX22" s="19"/>
      <c r="BY22" s="19"/>
      <c r="BZ22" s="19"/>
      <c r="CA22" s="19"/>
      <c r="CB22" s="19"/>
      <c r="CC22" s="19"/>
      <c r="CD22" s="19">
        <f t="shared" si="3"/>
        <v>0</v>
      </c>
      <c r="CE22" s="20">
        <v>2024258990052</v>
      </c>
      <c r="CF22" s="48" t="str">
        <f>+_xlfn.XLOOKUP(P22,'[1]x METAS'!$AD$3:$AD$408,'[1]x METAS'!$AF$3:$AF$408,FALSE,0,1)</f>
        <v>Secretaría Jurídica</v>
      </c>
      <c r="CG22" s="7"/>
    </row>
    <row r="23" spans="1:85" hidden="1" x14ac:dyDescent="0.25">
      <c r="A23" s="47" t="s">
        <v>160</v>
      </c>
      <c r="B23" s="12" t="s">
        <v>87</v>
      </c>
      <c r="C23" s="12" t="s">
        <v>88</v>
      </c>
      <c r="D23" s="13" t="s">
        <v>161</v>
      </c>
      <c r="E23" s="12" t="s">
        <v>162</v>
      </c>
      <c r="F23" s="12" t="s">
        <v>163</v>
      </c>
      <c r="G23" s="14">
        <v>1</v>
      </c>
      <c r="H23" s="12" t="s">
        <v>114</v>
      </c>
      <c r="I23" s="14">
        <v>0</v>
      </c>
      <c r="J23" s="14"/>
      <c r="K23" s="15" t="e">
        <f t="shared" si="4"/>
        <v>#DIV/0!</v>
      </c>
      <c r="L23" s="15"/>
      <c r="M23" s="14">
        <v>1</v>
      </c>
      <c r="N23" s="14">
        <v>1</v>
      </c>
      <c r="O23" s="16">
        <v>1</v>
      </c>
      <c r="P23" s="16" t="str">
        <f>+_xlfn.XLOOKUP(F23,'[1]x METAS'!$X$3:$X$408,'[1]x METAS'!$AD$3:$AD$408,FALSE,0,1)</f>
        <v>Implementar un (1) sistema de información de consultas en asuntos y/o conceptos jurídicos.</v>
      </c>
      <c r="Q23" s="17" t="b">
        <f>+_xlfn.XLOOKUP(P23,[2]Sheet!$C$6:$C$2261,[2]Sheet!$G$6:$G$2261,FALSE,0,1)</f>
        <v>0</v>
      </c>
      <c r="R23" s="16"/>
      <c r="S23" s="16"/>
      <c r="T23" s="16"/>
      <c r="U23" s="16"/>
      <c r="V23" s="16"/>
      <c r="W23" s="19">
        <v>0</v>
      </c>
      <c r="X23" s="19"/>
      <c r="Y23" s="19"/>
      <c r="Z23" s="19"/>
      <c r="AA23" s="19"/>
      <c r="AB23" s="19"/>
      <c r="AC23" s="19"/>
      <c r="AD23" s="19"/>
      <c r="AE23" s="19"/>
      <c r="AF23" s="19"/>
      <c r="AG23" s="19"/>
      <c r="AH23" s="19"/>
      <c r="AI23" s="19"/>
      <c r="AJ23" s="19"/>
      <c r="AK23" s="19">
        <f t="shared" si="0"/>
        <v>0</v>
      </c>
      <c r="AL23" s="19">
        <v>40000000</v>
      </c>
      <c r="AM23" s="19"/>
      <c r="AN23" s="19"/>
      <c r="AO23" s="19"/>
      <c r="AP23" s="19"/>
      <c r="AQ23" s="19"/>
      <c r="AR23" s="19"/>
      <c r="AS23" s="19"/>
      <c r="AT23" s="19"/>
      <c r="AU23" s="19"/>
      <c r="AV23" s="19"/>
      <c r="AW23" s="19"/>
      <c r="AX23" s="19"/>
      <c r="AY23" s="19"/>
      <c r="AZ23" s="19">
        <f t="shared" si="1"/>
        <v>40000000</v>
      </c>
      <c r="BA23" s="19">
        <v>40000000</v>
      </c>
      <c r="BB23" s="19"/>
      <c r="BC23" s="19"/>
      <c r="BD23" s="19"/>
      <c r="BE23" s="19"/>
      <c r="BF23" s="19"/>
      <c r="BG23" s="19"/>
      <c r="BH23" s="19"/>
      <c r="BI23" s="19"/>
      <c r="BJ23" s="19"/>
      <c r="BK23" s="19"/>
      <c r="BL23" s="19"/>
      <c r="BM23" s="19"/>
      <c r="BN23" s="19"/>
      <c r="BO23" s="19">
        <f t="shared" si="2"/>
        <v>40000000</v>
      </c>
      <c r="BP23" s="19">
        <v>40000000</v>
      </c>
      <c r="BQ23" s="19"/>
      <c r="BR23" s="19"/>
      <c r="BS23" s="19"/>
      <c r="BT23" s="19"/>
      <c r="BU23" s="19"/>
      <c r="BV23" s="19"/>
      <c r="BW23" s="19"/>
      <c r="BX23" s="19"/>
      <c r="BY23" s="19"/>
      <c r="BZ23" s="19"/>
      <c r="CA23" s="19"/>
      <c r="CB23" s="19"/>
      <c r="CC23" s="19"/>
      <c r="CD23" s="19">
        <f t="shared" si="3"/>
        <v>40000000</v>
      </c>
      <c r="CE23" s="20">
        <v>2024258990053</v>
      </c>
      <c r="CF23" s="48" t="str">
        <f>+_xlfn.XLOOKUP(P23,'[1]x METAS'!$AD$3:$AD$408,'[1]x METAS'!$AF$3:$AF$408,FALSE,0,1)</f>
        <v>Secretaría Jurídica</v>
      </c>
      <c r="CG23" s="7"/>
    </row>
    <row r="24" spans="1:85" hidden="1" x14ac:dyDescent="0.25">
      <c r="A24" s="47" t="s">
        <v>164</v>
      </c>
      <c r="B24" s="12" t="s">
        <v>87</v>
      </c>
      <c r="C24" s="12" t="s">
        <v>88</v>
      </c>
      <c r="D24" s="13" t="s">
        <v>165</v>
      </c>
      <c r="E24" s="12" t="s">
        <v>166</v>
      </c>
      <c r="F24" s="12" t="s">
        <v>167</v>
      </c>
      <c r="G24" s="14">
        <v>1</v>
      </c>
      <c r="H24" s="12" t="s">
        <v>91</v>
      </c>
      <c r="I24" s="14">
        <v>0</v>
      </c>
      <c r="J24" s="14"/>
      <c r="K24" s="15" t="e">
        <f t="shared" si="4"/>
        <v>#DIV/0!</v>
      </c>
      <c r="L24" s="15"/>
      <c r="M24" s="14">
        <v>1</v>
      </c>
      <c r="N24" s="14">
        <v>0</v>
      </c>
      <c r="O24" s="16">
        <v>0</v>
      </c>
      <c r="P24" s="16" t="str">
        <f>+_xlfn.XLOOKUP(F24,'[1]x METAS'!$X$3:$X$408,'[1]x METAS'!$AD$3:$AD$408,FALSE,0,1)</f>
        <v xml:space="preserve">Realizar un (1) proceso de bajas de bienes </v>
      </c>
      <c r="Q24" s="17" t="b">
        <f>+_xlfn.XLOOKUP(P24,[2]Sheet!$C$6:$C$2261,[2]Sheet!$G$6:$G$2261,FALSE,0,1)</f>
        <v>0</v>
      </c>
      <c r="R24" s="16"/>
      <c r="S24" s="16"/>
      <c r="T24" s="16"/>
      <c r="U24" s="16"/>
      <c r="V24" s="16"/>
      <c r="W24" s="19">
        <v>0</v>
      </c>
      <c r="X24" s="19"/>
      <c r="Y24" s="19"/>
      <c r="Z24" s="19"/>
      <c r="AA24" s="19"/>
      <c r="AB24" s="19"/>
      <c r="AC24" s="19"/>
      <c r="AD24" s="19"/>
      <c r="AE24" s="19"/>
      <c r="AF24" s="19"/>
      <c r="AG24" s="19"/>
      <c r="AH24" s="19"/>
      <c r="AI24" s="19"/>
      <c r="AJ24" s="19"/>
      <c r="AK24" s="19">
        <f t="shared" si="0"/>
        <v>0</v>
      </c>
      <c r="AL24" s="19">
        <v>58000000</v>
      </c>
      <c r="AM24" s="19"/>
      <c r="AN24" s="19"/>
      <c r="AO24" s="19"/>
      <c r="AP24" s="19"/>
      <c r="AQ24" s="19"/>
      <c r="AR24" s="19"/>
      <c r="AS24" s="19"/>
      <c r="AT24" s="19"/>
      <c r="AU24" s="19"/>
      <c r="AV24" s="19"/>
      <c r="AW24" s="19"/>
      <c r="AX24" s="19"/>
      <c r="AY24" s="19"/>
      <c r="AZ24" s="19">
        <f t="shared" si="1"/>
        <v>58000000</v>
      </c>
      <c r="BA24" s="19">
        <v>0</v>
      </c>
      <c r="BB24" s="19"/>
      <c r="BC24" s="19"/>
      <c r="BD24" s="19"/>
      <c r="BE24" s="19"/>
      <c r="BF24" s="19"/>
      <c r="BG24" s="19"/>
      <c r="BH24" s="19"/>
      <c r="BI24" s="19"/>
      <c r="BJ24" s="19"/>
      <c r="BK24" s="19"/>
      <c r="BL24" s="19"/>
      <c r="BM24" s="19"/>
      <c r="BN24" s="19"/>
      <c r="BO24" s="19">
        <f t="shared" si="2"/>
        <v>0</v>
      </c>
      <c r="BP24" s="19">
        <v>0</v>
      </c>
      <c r="BQ24" s="19"/>
      <c r="BR24" s="19"/>
      <c r="BS24" s="19"/>
      <c r="BT24" s="19"/>
      <c r="BU24" s="19"/>
      <c r="BV24" s="19"/>
      <c r="BW24" s="19"/>
      <c r="BX24" s="19"/>
      <c r="BY24" s="19"/>
      <c r="BZ24" s="19"/>
      <c r="CA24" s="19"/>
      <c r="CB24" s="19"/>
      <c r="CC24" s="19"/>
      <c r="CD24" s="19">
        <f t="shared" si="3"/>
        <v>0</v>
      </c>
      <c r="CE24" s="20">
        <v>2024258990010</v>
      </c>
      <c r="CF24" s="48" t="str">
        <f>+_xlfn.XLOOKUP(P24,'[1]x METAS'!$AD$3:$AD$408,'[1]x METAS'!$AF$3:$AF$408,FALSE,0,1)</f>
        <v>Secretaría General</v>
      </c>
    </row>
    <row r="25" spans="1:85" hidden="1" x14ac:dyDescent="0.25">
      <c r="A25" s="47" t="s">
        <v>168</v>
      </c>
      <c r="B25" s="12" t="s">
        <v>87</v>
      </c>
      <c r="C25" s="12" t="s">
        <v>88</v>
      </c>
      <c r="D25" s="13" t="s">
        <v>169</v>
      </c>
      <c r="E25" s="12" t="s">
        <v>170</v>
      </c>
      <c r="F25" s="12" t="s">
        <v>171</v>
      </c>
      <c r="G25" s="14">
        <v>160</v>
      </c>
      <c r="H25" s="12" t="s">
        <v>91</v>
      </c>
      <c r="I25" s="14">
        <v>1</v>
      </c>
      <c r="J25" s="14"/>
      <c r="K25" s="15">
        <f t="shared" si="4"/>
        <v>0</v>
      </c>
      <c r="L25" s="15"/>
      <c r="M25" s="14">
        <v>53</v>
      </c>
      <c r="N25" s="14">
        <v>54</v>
      </c>
      <c r="O25" s="16">
        <v>52</v>
      </c>
      <c r="P25" s="16" t="str">
        <f>+_xlfn.XLOOKUP(F25,'[1]x METAS'!$X$3:$X$408,'[1]x METAS'!$AD$3:$AD$408,FALSE,0,1)</f>
        <v xml:space="preserve">Realizar el saneamiento de 160 predios a cargo del municipio de Zipaquirá </v>
      </c>
      <c r="Q25" s="17">
        <f>+_xlfn.XLOOKUP(P25,[2]Sheet!$C$6:$C$2261,[2]Sheet!$G$6:$G$2261,FALSE,0,1)</f>
        <v>3655531358</v>
      </c>
      <c r="R25" s="18">
        <f>+_xlfn.XLOOKUP(P25,[2]Sheet!$C$2:$C$2261,[2]Sheet!$J$2:$J$2261,FALSE,0,1)</f>
        <v>38484600</v>
      </c>
      <c r="S25" s="15">
        <f t="shared" ref="S25:S26" si="7">+R25/Q25</f>
        <v>1.052777181510913E-2</v>
      </c>
      <c r="T25" s="15"/>
      <c r="U25" s="15"/>
      <c r="V25" s="15"/>
      <c r="W25" s="19">
        <v>69662208.448184654</v>
      </c>
      <c r="X25" s="19"/>
      <c r="Y25" s="19"/>
      <c r="Z25" s="19"/>
      <c r="AA25" s="19"/>
      <c r="AB25" s="19"/>
      <c r="AC25" s="19"/>
      <c r="AD25" s="19"/>
      <c r="AE25" s="19"/>
      <c r="AF25" s="19"/>
      <c r="AG25" s="19"/>
      <c r="AH25" s="19"/>
      <c r="AI25" s="19"/>
      <c r="AJ25" s="19"/>
      <c r="AK25" s="19">
        <f t="shared" si="0"/>
        <v>69662208.448184654</v>
      </c>
      <c r="AL25" s="19">
        <v>269941057.73671556</v>
      </c>
      <c r="AM25" s="19"/>
      <c r="AN25" s="19"/>
      <c r="AO25" s="19"/>
      <c r="AP25" s="19"/>
      <c r="AQ25" s="19"/>
      <c r="AR25" s="19"/>
      <c r="AS25" s="19"/>
      <c r="AT25" s="19"/>
      <c r="AU25" s="19"/>
      <c r="AV25" s="19"/>
      <c r="AW25" s="19"/>
      <c r="AX25" s="19"/>
      <c r="AY25" s="19"/>
      <c r="AZ25" s="19">
        <f t="shared" si="1"/>
        <v>269941057.73671556</v>
      </c>
      <c r="BA25" s="19">
        <v>269941057.73671556</v>
      </c>
      <c r="BB25" s="19"/>
      <c r="BC25" s="19"/>
      <c r="BD25" s="19"/>
      <c r="BE25" s="19"/>
      <c r="BF25" s="19"/>
      <c r="BG25" s="19"/>
      <c r="BH25" s="19"/>
      <c r="BI25" s="19"/>
      <c r="BJ25" s="19"/>
      <c r="BK25" s="19"/>
      <c r="BL25" s="19"/>
      <c r="BM25" s="19"/>
      <c r="BN25" s="19"/>
      <c r="BO25" s="19">
        <f t="shared" si="2"/>
        <v>269941057.73671556</v>
      </c>
      <c r="BP25" s="19">
        <v>261233281.68069243</v>
      </c>
      <c r="BQ25" s="19"/>
      <c r="BR25" s="19"/>
      <c r="BS25" s="19"/>
      <c r="BT25" s="19"/>
      <c r="BU25" s="19"/>
      <c r="BV25" s="19"/>
      <c r="BW25" s="19"/>
      <c r="BX25" s="19"/>
      <c r="BY25" s="19"/>
      <c r="BZ25" s="19"/>
      <c r="CA25" s="19"/>
      <c r="CB25" s="19"/>
      <c r="CC25" s="19"/>
      <c r="CD25" s="19">
        <f t="shared" si="3"/>
        <v>261233281.68069243</v>
      </c>
      <c r="CE25" s="20">
        <v>2024258990010</v>
      </c>
      <c r="CF25" s="48" t="str">
        <f>+_xlfn.XLOOKUP(P25,'[1]x METAS'!$AD$3:$AD$408,'[1]x METAS'!$AF$3:$AF$408,FALSE,0,1)</f>
        <v>Secretaría General</v>
      </c>
    </row>
    <row r="26" spans="1:85" hidden="1" x14ac:dyDescent="0.25">
      <c r="A26" s="47" t="s">
        <v>172</v>
      </c>
      <c r="B26" s="12" t="s">
        <v>87</v>
      </c>
      <c r="C26" s="12" t="s">
        <v>88</v>
      </c>
      <c r="D26" s="13" t="s">
        <v>173</v>
      </c>
      <c r="E26" s="12" t="s">
        <v>93</v>
      </c>
      <c r="F26" s="12" t="s">
        <v>174</v>
      </c>
      <c r="G26" s="14">
        <v>1</v>
      </c>
      <c r="H26" s="12" t="s">
        <v>91</v>
      </c>
      <c r="I26" s="14">
        <v>0</v>
      </c>
      <c r="J26" s="14"/>
      <c r="K26" s="15" t="e">
        <f t="shared" si="4"/>
        <v>#DIV/0!</v>
      </c>
      <c r="L26" s="15"/>
      <c r="M26" s="14">
        <v>0.8</v>
      </c>
      <c r="N26" s="14">
        <v>0.2</v>
      </c>
      <c r="O26" s="16">
        <v>0</v>
      </c>
      <c r="P26" s="16" t="str">
        <f>+_xlfn.XLOOKUP(F26,'[1]x METAS'!$X$3:$X$408,'[1]x METAS'!$AD$3:$AD$408,FALSE,0,1)</f>
        <v>Realizar un (1) rediseño institucional a la planta de empleos de la Alcaldía Municipal de Zipaquirá</v>
      </c>
      <c r="Q26" s="17">
        <f>+_xlfn.XLOOKUP(P26,[2]Sheet!$C$6:$C$2261,[2]Sheet!$G$6:$G$2261,FALSE,0,1)</f>
        <v>62786501</v>
      </c>
      <c r="R26" s="18">
        <f>+_xlfn.XLOOKUP(P26,[2]Sheet!$C$2:$C$2261,[2]Sheet!$J$2:$J$2261,FALSE,0,1)</f>
        <v>0</v>
      </c>
      <c r="S26" s="15">
        <f t="shared" si="7"/>
        <v>0</v>
      </c>
      <c r="T26" s="15"/>
      <c r="U26" s="15"/>
      <c r="V26" s="15"/>
      <c r="W26" s="19">
        <v>0</v>
      </c>
      <c r="X26" s="19"/>
      <c r="Y26" s="19"/>
      <c r="Z26" s="19"/>
      <c r="AA26" s="19"/>
      <c r="AB26" s="19"/>
      <c r="AC26" s="19"/>
      <c r="AD26" s="19"/>
      <c r="AE26" s="19"/>
      <c r="AF26" s="19"/>
      <c r="AG26" s="19"/>
      <c r="AH26" s="19"/>
      <c r="AI26" s="19"/>
      <c r="AJ26" s="19"/>
      <c r="AK26" s="19">
        <f t="shared" si="0"/>
        <v>0</v>
      </c>
      <c r="AL26" s="19">
        <v>76496000</v>
      </c>
      <c r="AM26" s="19"/>
      <c r="AN26" s="19"/>
      <c r="AO26" s="19"/>
      <c r="AP26" s="19"/>
      <c r="AQ26" s="19"/>
      <c r="AR26" s="19"/>
      <c r="AS26" s="19"/>
      <c r="AT26" s="19"/>
      <c r="AU26" s="19"/>
      <c r="AV26" s="19"/>
      <c r="AW26" s="19"/>
      <c r="AX26" s="19"/>
      <c r="AY26" s="19"/>
      <c r="AZ26" s="19">
        <f t="shared" si="1"/>
        <v>76496000</v>
      </c>
      <c r="BA26" s="19">
        <v>0</v>
      </c>
      <c r="BB26" s="19"/>
      <c r="BC26" s="19"/>
      <c r="BD26" s="19"/>
      <c r="BE26" s="19"/>
      <c r="BF26" s="19"/>
      <c r="BG26" s="19"/>
      <c r="BH26" s="19"/>
      <c r="BI26" s="19"/>
      <c r="BJ26" s="19"/>
      <c r="BK26" s="19"/>
      <c r="BL26" s="19"/>
      <c r="BM26" s="19"/>
      <c r="BN26" s="19"/>
      <c r="BO26" s="19">
        <f t="shared" si="2"/>
        <v>0</v>
      </c>
      <c r="BP26" s="19">
        <v>0</v>
      </c>
      <c r="BQ26" s="19"/>
      <c r="BR26" s="19"/>
      <c r="BS26" s="19"/>
      <c r="BT26" s="19"/>
      <c r="BU26" s="19"/>
      <c r="BV26" s="19"/>
      <c r="BW26" s="19"/>
      <c r="BX26" s="19"/>
      <c r="BY26" s="19"/>
      <c r="BZ26" s="19"/>
      <c r="CA26" s="19"/>
      <c r="CB26" s="19"/>
      <c r="CC26" s="19"/>
      <c r="CD26" s="19">
        <f t="shared" si="3"/>
        <v>0</v>
      </c>
      <c r="CE26" s="20">
        <v>2024258990010</v>
      </c>
      <c r="CF26" s="48" t="str">
        <f>+_xlfn.XLOOKUP(P26,'[1]x METAS'!$AD$3:$AD$408,'[1]x METAS'!$AF$3:$AF$408,FALSE,0,1)</f>
        <v>Secretaría General</v>
      </c>
    </row>
    <row r="27" spans="1:85" hidden="1" x14ac:dyDescent="0.25">
      <c r="A27" s="47" t="s">
        <v>175</v>
      </c>
      <c r="B27" s="12" t="s">
        <v>87</v>
      </c>
      <c r="C27" s="12" t="s">
        <v>88</v>
      </c>
      <c r="D27" s="13" t="s">
        <v>176</v>
      </c>
      <c r="E27" s="12" t="s">
        <v>177</v>
      </c>
      <c r="F27" s="12" t="s">
        <v>178</v>
      </c>
      <c r="G27" s="14">
        <v>1</v>
      </c>
      <c r="H27" s="12" t="s">
        <v>91</v>
      </c>
      <c r="I27" s="14">
        <v>0</v>
      </c>
      <c r="J27" s="14"/>
      <c r="K27" s="15" t="e">
        <f t="shared" si="4"/>
        <v>#DIV/0!</v>
      </c>
      <c r="L27" s="15"/>
      <c r="M27" s="14">
        <v>0.33</v>
      </c>
      <c r="N27" s="14">
        <v>0.33</v>
      </c>
      <c r="O27" s="16">
        <v>0.34</v>
      </c>
      <c r="P27" s="16" t="str">
        <f>+_xlfn.XLOOKUP(F27,'[1]x METAS'!$X$3:$X$408,'[1]x METAS'!$AD$3:$AD$408,FALSE,0,1)</f>
        <v>Diseñar un (1) Sistema de Gestión Documental y manejo de archivo con TRD aprobados.</v>
      </c>
      <c r="Q27" s="17" t="b">
        <f>+_xlfn.XLOOKUP(P27,[2]Sheet!$C$6:$C$2261,[2]Sheet!$G$6:$G$2261,FALSE,0,1)</f>
        <v>0</v>
      </c>
      <c r="R27" s="16"/>
      <c r="S27" s="16"/>
      <c r="T27" s="16"/>
      <c r="U27" s="16"/>
      <c r="V27" s="16"/>
      <c r="W27" s="19">
        <v>0</v>
      </c>
      <c r="X27" s="19"/>
      <c r="Y27" s="19"/>
      <c r="Z27" s="19"/>
      <c r="AA27" s="19"/>
      <c r="AB27" s="19"/>
      <c r="AC27" s="19"/>
      <c r="AD27" s="19"/>
      <c r="AE27" s="19"/>
      <c r="AF27" s="19"/>
      <c r="AG27" s="19"/>
      <c r="AH27" s="19"/>
      <c r="AI27" s="19"/>
      <c r="AJ27" s="19"/>
      <c r="AK27" s="19">
        <f t="shared" si="0"/>
        <v>0</v>
      </c>
      <c r="AL27" s="19">
        <v>112761396.00000001</v>
      </c>
      <c r="AM27" s="19"/>
      <c r="AN27" s="19"/>
      <c r="AO27" s="19"/>
      <c r="AP27" s="19"/>
      <c r="AQ27" s="19"/>
      <c r="AR27" s="19"/>
      <c r="AS27" s="19"/>
      <c r="AT27" s="19"/>
      <c r="AU27" s="19"/>
      <c r="AV27" s="19"/>
      <c r="AW27" s="19"/>
      <c r="AX27" s="19"/>
      <c r="AY27" s="19"/>
      <c r="AZ27" s="19">
        <f t="shared" si="1"/>
        <v>112761396.00000001</v>
      </c>
      <c r="BA27" s="19">
        <v>112761396.00000001</v>
      </c>
      <c r="BB27" s="19"/>
      <c r="BC27" s="19"/>
      <c r="BD27" s="19"/>
      <c r="BE27" s="19"/>
      <c r="BF27" s="19"/>
      <c r="BG27" s="19"/>
      <c r="BH27" s="19"/>
      <c r="BI27" s="19"/>
      <c r="BJ27" s="19"/>
      <c r="BK27" s="19"/>
      <c r="BL27" s="19"/>
      <c r="BM27" s="19"/>
      <c r="BN27" s="19"/>
      <c r="BO27" s="19">
        <f t="shared" si="2"/>
        <v>112761396.00000001</v>
      </c>
      <c r="BP27" s="19">
        <v>112761396.00000001</v>
      </c>
      <c r="BQ27" s="19"/>
      <c r="BR27" s="19"/>
      <c r="BS27" s="19"/>
      <c r="BT27" s="19"/>
      <c r="BU27" s="19"/>
      <c r="BV27" s="19"/>
      <c r="BW27" s="19"/>
      <c r="BX27" s="19"/>
      <c r="BY27" s="19"/>
      <c r="BZ27" s="19"/>
      <c r="CA27" s="19"/>
      <c r="CB27" s="19"/>
      <c r="CC27" s="19"/>
      <c r="CD27" s="19">
        <f t="shared" si="3"/>
        <v>112761396.00000001</v>
      </c>
      <c r="CE27" s="20">
        <v>2024258990010</v>
      </c>
      <c r="CF27" s="48" t="str">
        <f>+_xlfn.XLOOKUP(P27,'[1]x METAS'!$AD$3:$AD$408,'[1]x METAS'!$AF$3:$AF$408,FALSE,0,1)</f>
        <v>Secretaría General</v>
      </c>
    </row>
    <row r="28" spans="1:85" hidden="1" x14ac:dyDescent="0.25">
      <c r="A28" s="47" t="s">
        <v>179</v>
      </c>
      <c r="B28" s="12" t="s">
        <v>87</v>
      </c>
      <c r="C28" s="12" t="s">
        <v>88</v>
      </c>
      <c r="D28" s="13" t="s">
        <v>136</v>
      </c>
      <c r="E28" s="12" t="s">
        <v>137</v>
      </c>
      <c r="F28" s="12" t="s">
        <v>180</v>
      </c>
      <c r="G28" s="14">
        <v>48</v>
      </c>
      <c r="H28" s="12" t="s">
        <v>91</v>
      </c>
      <c r="I28" s="14">
        <v>0</v>
      </c>
      <c r="J28" s="14"/>
      <c r="K28" s="15" t="e">
        <f t="shared" si="4"/>
        <v>#DIV/0!</v>
      </c>
      <c r="L28" s="15"/>
      <c r="M28" s="14">
        <v>20</v>
      </c>
      <c r="N28" s="14">
        <v>14</v>
      </c>
      <c r="O28" s="16">
        <v>14</v>
      </c>
      <c r="P28" s="16" t="str">
        <f>+_xlfn.XLOOKUP(F28,'[1]x METAS'!$X$3:$X$408,'[1]x METAS'!$AD$3:$AD$408,FALSE,0,1)</f>
        <v xml:space="preserve">Realizar 48 Jornadas de atención al ciudadano descentralizadas en zonas rurales y urbanas, llevando toda la oferta institucional </v>
      </c>
      <c r="Q28" s="17">
        <f>+_xlfn.XLOOKUP(P28,[2]Sheet!$C$6:$C$2261,[2]Sheet!$G$6:$G$2261,FALSE,0,1)</f>
        <v>5349750</v>
      </c>
      <c r="R28" s="18">
        <f>+_xlfn.XLOOKUP(P28,[2]Sheet!$C$2:$C$2261,[2]Sheet!$J$2:$J$2261,FALSE,0,1)</f>
        <v>0</v>
      </c>
      <c r="S28" s="15">
        <f t="shared" ref="S28:S32" si="8">+R28/Q28</f>
        <v>0</v>
      </c>
      <c r="T28" s="15"/>
      <c r="U28" s="15"/>
      <c r="V28" s="15"/>
      <c r="W28" s="19">
        <v>5000000</v>
      </c>
      <c r="X28" s="19"/>
      <c r="Y28" s="19"/>
      <c r="Z28" s="19"/>
      <c r="AA28" s="19"/>
      <c r="AB28" s="19"/>
      <c r="AC28" s="19"/>
      <c r="AD28" s="19"/>
      <c r="AE28" s="19"/>
      <c r="AF28" s="19"/>
      <c r="AG28" s="19"/>
      <c r="AH28" s="19"/>
      <c r="AI28" s="19"/>
      <c r="AJ28" s="19"/>
      <c r="AK28" s="19">
        <f t="shared" si="0"/>
        <v>5000000</v>
      </c>
      <c r="AL28" s="19">
        <v>11666666.666666668</v>
      </c>
      <c r="AM28" s="19"/>
      <c r="AN28" s="19"/>
      <c r="AO28" s="19"/>
      <c r="AP28" s="19"/>
      <c r="AQ28" s="19"/>
      <c r="AR28" s="19"/>
      <c r="AS28" s="19"/>
      <c r="AT28" s="19"/>
      <c r="AU28" s="19"/>
      <c r="AV28" s="19"/>
      <c r="AW28" s="19"/>
      <c r="AX28" s="19"/>
      <c r="AY28" s="19"/>
      <c r="AZ28" s="19">
        <f t="shared" si="1"/>
        <v>11666666.666666668</v>
      </c>
      <c r="BA28" s="19">
        <v>11666666.666666666</v>
      </c>
      <c r="BB28" s="19"/>
      <c r="BC28" s="19"/>
      <c r="BD28" s="19"/>
      <c r="BE28" s="19"/>
      <c r="BF28" s="19"/>
      <c r="BG28" s="19"/>
      <c r="BH28" s="19"/>
      <c r="BI28" s="19"/>
      <c r="BJ28" s="19"/>
      <c r="BK28" s="19"/>
      <c r="BL28" s="19"/>
      <c r="BM28" s="19"/>
      <c r="BN28" s="19"/>
      <c r="BO28" s="19">
        <f t="shared" si="2"/>
        <v>11666666.666666666</v>
      </c>
      <c r="BP28" s="19">
        <v>11666666.666666666</v>
      </c>
      <c r="BQ28" s="19"/>
      <c r="BR28" s="19"/>
      <c r="BS28" s="19"/>
      <c r="BT28" s="19"/>
      <c r="BU28" s="19"/>
      <c r="BV28" s="19"/>
      <c r="BW28" s="19"/>
      <c r="BX28" s="19"/>
      <c r="BY28" s="19"/>
      <c r="BZ28" s="19"/>
      <c r="CA28" s="19"/>
      <c r="CB28" s="19"/>
      <c r="CC28" s="19"/>
      <c r="CD28" s="19">
        <f t="shared" si="3"/>
        <v>11666666.666666666</v>
      </c>
      <c r="CE28" s="20">
        <v>2024258990010</v>
      </c>
      <c r="CF28" s="48" t="str">
        <f>+_xlfn.XLOOKUP(P28,'[1]x METAS'!$AD$3:$AD$408,'[1]x METAS'!$AF$3:$AF$408,FALSE,0,1)</f>
        <v>Secretaría General</v>
      </c>
    </row>
    <row r="29" spans="1:85" hidden="1" x14ac:dyDescent="0.25">
      <c r="A29" s="47" t="s">
        <v>181</v>
      </c>
      <c r="B29" s="12" t="s">
        <v>87</v>
      </c>
      <c r="C29" s="12" t="s">
        <v>88</v>
      </c>
      <c r="D29" s="13" t="s">
        <v>182</v>
      </c>
      <c r="E29" s="12" t="s">
        <v>183</v>
      </c>
      <c r="F29" s="12" t="s">
        <v>184</v>
      </c>
      <c r="G29" s="14">
        <v>4</v>
      </c>
      <c r="H29" s="12" t="s">
        <v>91</v>
      </c>
      <c r="I29" s="14">
        <v>1</v>
      </c>
      <c r="J29" s="14"/>
      <c r="K29" s="15">
        <f t="shared" si="4"/>
        <v>0</v>
      </c>
      <c r="L29" s="15"/>
      <c r="M29" s="14">
        <v>1</v>
      </c>
      <c r="N29" s="14">
        <v>1</v>
      </c>
      <c r="O29" s="16">
        <v>1</v>
      </c>
      <c r="P29" s="16" t="str">
        <f>+_xlfn.XLOOKUP(F29,'[1]x METAS'!$X$3:$X$408,'[1]x METAS'!$AD$3:$AD$408,FALSE,0,1)</f>
        <v>Crear cuatro (4) estrategias para el fortalecimiento del clima laboral de la administración municipal (Salidas de bienestar, adecuación de espacios, incentivos y capacitaciones)</v>
      </c>
      <c r="Q29" s="17">
        <f>+_xlfn.XLOOKUP(P29,[2]Sheet!$C$6:$C$2261,[2]Sheet!$G$6:$G$2261,FALSE,0,1)</f>
        <v>100000000</v>
      </c>
      <c r="R29" s="18">
        <f>+_xlfn.XLOOKUP(P29,[2]Sheet!$C$2:$C$2261,[2]Sheet!$J$2:$J$2261,FALSE,0,1)</f>
        <v>100000000</v>
      </c>
      <c r="S29" s="15">
        <f t="shared" si="8"/>
        <v>1</v>
      </c>
      <c r="T29" s="15"/>
      <c r="U29" s="15"/>
      <c r="V29" s="15"/>
      <c r="W29" s="19">
        <v>100219812</v>
      </c>
      <c r="X29" s="19"/>
      <c r="Y29" s="19"/>
      <c r="Z29" s="19"/>
      <c r="AA29" s="19"/>
      <c r="AB29" s="19"/>
      <c r="AC29" s="19"/>
      <c r="AD29" s="19"/>
      <c r="AE29" s="19"/>
      <c r="AF29" s="19"/>
      <c r="AG29" s="19"/>
      <c r="AH29" s="19"/>
      <c r="AI29" s="19"/>
      <c r="AJ29" s="19"/>
      <c r="AK29" s="19">
        <f t="shared" si="0"/>
        <v>100219812</v>
      </c>
      <c r="AL29" s="19">
        <v>376644783.72439998</v>
      </c>
      <c r="AM29" s="19"/>
      <c r="AN29" s="19"/>
      <c r="AO29" s="19"/>
      <c r="AP29" s="19"/>
      <c r="AQ29" s="19"/>
      <c r="AR29" s="19"/>
      <c r="AS29" s="19"/>
      <c r="AT29" s="19"/>
      <c r="AU29" s="19"/>
      <c r="AV29" s="19"/>
      <c r="AW29" s="19"/>
      <c r="AX29" s="19"/>
      <c r="AY29" s="19"/>
      <c r="AZ29" s="19">
        <f t="shared" si="1"/>
        <v>376644783.72439998</v>
      </c>
      <c r="BA29" s="19">
        <v>376644783.72439998</v>
      </c>
      <c r="BB29" s="19"/>
      <c r="BC29" s="19"/>
      <c r="BD29" s="19"/>
      <c r="BE29" s="19"/>
      <c r="BF29" s="19"/>
      <c r="BG29" s="19"/>
      <c r="BH29" s="19"/>
      <c r="BI29" s="19"/>
      <c r="BJ29" s="19"/>
      <c r="BK29" s="19"/>
      <c r="BL29" s="19"/>
      <c r="BM29" s="19"/>
      <c r="BN29" s="19"/>
      <c r="BO29" s="19">
        <f t="shared" si="2"/>
        <v>376644783.72439998</v>
      </c>
      <c r="BP29" s="19">
        <v>376644783.72439998</v>
      </c>
      <c r="BQ29" s="19"/>
      <c r="BR29" s="19"/>
      <c r="BS29" s="19"/>
      <c r="BT29" s="19"/>
      <c r="BU29" s="19"/>
      <c r="BV29" s="19"/>
      <c r="BW29" s="19"/>
      <c r="BX29" s="19"/>
      <c r="BY29" s="19"/>
      <c r="BZ29" s="19"/>
      <c r="CA29" s="19"/>
      <c r="CB29" s="19"/>
      <c r="CC29" s="19"/>
      <c r="CD29" s="19">
        <f t="shared" si="3"/>
        <v>376644783.72439998</v>
      </c>
      <c r="CE29" s="20">
        <v>2024258990010</v>
      </c>
      <c r="CF29" s="48" t="str">
        <f>+_xlfn.XLOOKUP(P29,'[1]x METAS'!$AD$3:$AD$408,'[1]x METAS'!$AF$3:$AF$408,FALSE,0,1)</f>
        <v>Secretaría General</v>
      </c>
    </row>
    <row r="30" spans="1:85" hidden="1" x14ac:dyDescent="0.25">
      <c r="A30" s="47" t="s">
        <v>185</v>
      </c>
      <c r="B30" s="12" t="s">
        <v>87</v>
      </c>
      <c r="C30" s="12" t="s">
        <v>88</v>
      </c>
      <c r="D30" s="13" t="s">
        <v>186</v>
      </c>
      <c r="E30" s="12" t="s">
        <v>187</v>
      </c>
      <c r="F30" s="12" t="s">
        <v>188</v>
      </c>
      <c r="G30" s="14">
        <v>6</v>
      </c>
      <c r="H30" s="12" t="s">
        <v>114</v>
      </c>
      <c r="I30" s="14">
        <v>6</v>
      </c>
      <c r="J30" s="14"/>
      <c r="K30" s="15">
        <f t="shared" si="4"/>
        <v>0</v>
      </c>
      <c r="L30" s="15"/>
      <c r="M30" s="14">
        <v>6</v>
      </c>
      <c r="N30" s="14">
        <v>6</v>
      </c>
      <c r="O30" s="16">
        <v>6</v>
      </c>
      <c r="P30" s="16" t="str">
        <f>+_xlfn.XLOOKUP(F30,'[1]x METAS'!$X$3:$X$408,'[1]x METAS'!$AD$3:$AD$408,FALSE,0,1)</f>
        <v>Realizar mantenimiento a los 6 edificios y equipamientos administrativos</v>
      </c>
      <c r="Q30" s="17">
        <f>+_xlfn.XLOOKUP(P30,[2]Sheet!$C$6:$C$2261,[2]Sheet!$G$6:$G$2261,FALSE,0,1)</f>
        <v>144650250</v>
      </c>
      <c r="R30" s="18">
        <f>+_xlfn.XLOOKUP(P30,[2]Sheet!$C$2:$C$2261,[2]Sheet!$J$2:$J$2261,FALSE,0,1)</f>
        <v>43988736</v>
      </c>
      <c r="S30" s="15">
        <f t="shared" si="8"/>
        <v>0.30410411319717734</v>
      </c>
      <c r="T30" s="15"/>
      <c r="U30" s="15"/>
      <c r="V30" s="15"/>
      <c r="W30" s="19">
        <v>150000000</v>
      </c>
      <c r="X30" s="19"/>
      <c r="Y30" s="19"/>
      <c r="Z30" s="19"/>
      <c r="AA30" s="19"/>
      <c r="AB30" s="19"/>
      <c r="AC30" s="19"/>
      <c r="AD30" s="19"/>
      <c r="AE30" s="19"/>
      <c r="AF30" s="19"/>
      <c r="AG30" s="19"/>
      <c r="AH30" s="19"/>
      <c r="AI30" s="19"/>
      <c r="AJ30" s="19"/>
      <c r="AK30" s="19">
        <f t="shared" si="0"/>
        <v>150000000</v>
      </c>
      <c r="AL30" s="19">
        <v>1765415178.24</v>
      </c>
      <c r="AM30" s="19"/>
      <c r="AN30" s="19"/>
      <c r="AO30" s="19"/>
      <c r="AP30" s="19"/>
      <c r="AQ30" s="19"/>
      <c r="AR30" s="19"/>
      <c r="AS30" s="19"/>
      <c r="AT30" s="19"/>
      <c r="AU30" s="19"/>
      <c r="AV30" s="19"/>
      <c r="AW30" s="19"/>
      <c r="AX30" s="19"/>
      <c r="AY30" s="19"/>
      <c r="AZ30" s="19">
        <f t="shared" si="1"/>
        <v>1765415178.24</v>
      </c>
      <c r="BA30" s="19">
        <v>1820584402.5600002</v>
      </c>
      <c r="BB30" s="19"/>
      <c r="BC30" s="19"/>
      <c r="BD30" s="19"/>
      <c r="BE30" s="19"/>
      <c r="BF30" s="19"/>
      <c r="BG30" s="19"/>
      <c r="BH30" s="19"/>
      <c r="BI30" s="19"/>
      <c r="BJ30" s="19"/>
      <c r="BK30" s="19"/>
      <c r="BL30" s="19"/>
      <c r="BM30" s="19"/>
      <c r="BN30" s="19"/>
      <c r="BO30" s="19">
        <f t="shared" si="2"/>
        <v>1820584402.5600002</v>
      </c>
      <c r="BP30" s="19">
        <v>1780922851.2</v>
      </c>
      <c r="BQ30" s="19"/>
      <c r="BR30" s="19"/>
      <c r="BS30" s="19"/>
      <c r="BT30" s="19"/>
      <c r="BU30" s="19"/>
      <c r="BV30" s="19"/>
      <c r="BW30" s="19"/>
      <c r="BX30" s="19"/>
      <c r="BY30" s="19"/>
      <c r="BZ30" s="19"/>
      <c r="CA30" s="19"/>
      <c r="CB30" s="19"/>
      <c r="CC30" s="19"/>
      <c r="CD30" s="19">
        <f t="shared" si="3"/>
        <v>1780922851.2</v>
      </c>
      <c r="CE30" s="20">
        <v>2024258990010</v>
      </c>
      <c r="CF30" s="48" t="str">
        <f>+_xlfn.XLOOKUP(P30,'[1]x METAS'!$AD$3:$AD$408,'[1]x METAS'!$AF$3:$AF$408,FALSE,0,1)</f>
        <v>Secretaría General</v>
      </c>
    </row>
    <row r="31" spans="1:85" hidden="1" x14ac:dyDescent="0.25">
      <c r="A31" s="47" t="s">
        <v>189</v>
      </c>
      <c r="B31" s="12" t="s">
        <v>87</v>
      </c>
      <c r="C31" s="12" t="s">
        <v>88</v>
      </c>
      <c r="D31" s="13">
        <v>459902304</v>
      </c>
      <c r="E31" s="12" t="s">
        <v>190</v>
      </c>
      <c r="F31" s="12" t="s">
        <v>191</v>
      </c>
      <c r="G31" s="14">
        <v>1</v>
      </c>
      <c r="H31" s="12" t="s">
        <v>91</v>
      </c>
      <c r="I31" s="14">
        <v>0.19</v>
      </c>
      <c r="J31" s="14"/>
      <c r="K31" s="15">
        <f t="shared" si="4"/>
        <v>0</v>
      </c>
      <c r="L31" s="15"/>
      <c r="M31" s="14">
        <v>0.27</v>
      </c>
      <c r="N31" s="14">
        <v>0.27</v>
      </c>
      <c r="O31" s="16">
        <v>0.27</v>
      </c>
      <c r="P31" s="16" t="str">
        <f>+_xlfn.XLOOKUP(F31,'[1]x METAS'!$X$3:$X$408,'[1]x METAS'!$AD$3:$AD$408,FALSE,0,1)</f>
        <v xml:space="preserve">Actualizar el sistema de Gestión de Calidad del Municipio y mantenerlo certificado </v>
      </c>
      <c r="Q31" s="17">
        <f>+_xlfn.XLOOKUP(P31,[2]Sheet!$C$6:$C$2261,[2]Sheet!$G$6:$G$2261,FALSE,0,1)</f>
        <v>16532670</v>
      </c>
      <c r="R31" s="18">
        <f>+_xlfn.XLOOKUP(P31,[2]Sheet!$C$2:$C$2261,[2]Sheet!$J$2:$J$2261,FALSE,0,1)</f>
        <v>16532670</v>
      </c>
      <c r="S31" s="15">
        <f t="shared" si="8"/>
        <v>1</v>
      </c>
      <c r="T31" s="15"/>
      <c r="U31" s="15"/>
      <c r="V31" s="15"/>
      <c r="W31" s="19">
        <v>20000000</v>
      </c>
      <c r="X31" s="19"/>
      <c r="Y31" s="19"/>
      <c r="Z31" s="19"/>
      <c r="AA31" s="19"/>
      <c r="AB31" s="19"/>
      <c r="AC31" s="19"/>
      <c r="AD31" s="19"/>
      <c r="AE31" s="19"/>
      <c r="AF31" s="19"/>
      <c r="AG31" s="19"/>
      <c r="AH31" s="19"/>
      <c r="AI31" s="19"/>
      <c r="AJ31" s="19"/>
      <c r="AK31" s="19">
        <f t="shared" si="0"/>
        <v>20000000</v>
      </c>
      <c r="AL31" s="19">
        <v>29290992.107487302</v>
      </c>
      <c r="AM31" s="19"/>
      <c r="AN31" s="19"/>
      <c r="AO31" s="19"/>
      <c r="AP31" s="19"/>
      <c r="AQ31" s="19"/>
      <c r="AR31" s="19"/>
      <c r="AS31" s="19"/>
      <c r="AT31" s="19"/>
      <c r="AU31" s="19"/>
      <c r="AV31" s="19"/>
      <c r="AW31" s="19"/>
      <c r="AX31" s="19"/>
      <c r="AY31" s="19"/>
      <c r="AZ31" s="19">
        <f t="shared" si="1"/>
        <v>29290992.107487302</v>
      </c>
      <c r="BA31" s="19">
        <v>29290992.107487302</v>
      </c>
      <c r="BB31" s="19"/>
      <c r="BC31" s="19"/>
      <c r="BD31" s="19"/>
      <c r="BE31" s="19"/>
      <c r="BF31" s="19"/>
      <c r="BG31" s="19"/>
      <c r="BH31" s="19"/>
      <c r="BI31" s="19"/>
      <c r="BJ31" s="19"/>
      <c r="BK31" s="19"/>
      <c r="BL31" s="19"/>
      <c r="BM31" s="19"/>
      <c r="BN31" s="19"/>
      <c r="BO31" s="19">
        <f t="shared" si="2"/>
        <v>29290992.107487302</v>
      </c>
      <c r="BP31" s="19">
        <v>29290992.107487302</v>
      </c>
      <c r="BQ31" s="19"/>
      <c r="BR31" s="19"/>
      <c r="BS31" s="19"/>
      <c r="BT31" s="19"/>
      <c r="BU31" s="19"/>
      <c r="BV31" s="19"/>
      <c r="BW31" s="19"/>
      <c r="BX31" s="19"/>
      <c r="BY31" s="19"/>
      <c r="BZ31" s="19"/>
      <c r="CA31" s="19"/>
      <c r="CB31" s="19"/>
      <c r="CC31" s="19"/>
      <c r="CD31" s="19">
        <f t="shared" si="3"/>
        <v>29290992.107487302</v>
      </c>
      <c r="CE31" s="20">
        <v>2024258990010</v>
      </c>
      <c r="CF31" s="48" t="str">
        <f>+_xlfn.XLOOKUP(P31,'[1]x METAS'!$AD$3:$AD$408,'[1]x METAS'!$AF$3:$AF$408,FALSE,0,1)</f>
        <v>Secretaría General</v>
      </c>
    </row>
    <row r="32" spans="1:85" hidden="1" x14ac:dyDescent="0.25">
      <c r="A32" s="47" t="s">
        <v>192</v>
      </c>
      <c r="B32" s="12" t="s">
        <v>87</v>
      </c>
      <c r="C32" s="12" t="s">
        <v>88</v>
      </c>
      <c r="D32" s="13" t="s">
        <v>193</v>
      </c>
      <c r="E32" s="12" t="s">
        <v>194</v>
      </c>
      <c r="F32" s="12" t="s">
        <v>195</v>
      </c>
      <c r="G32" s="14">
        <v>1</v>
      </c>
      <c r="H32" s="12" t="s">
        <v>114</v>
      </c>
      <c r="I32" s="14">
        <v>1</v>
      </c>
      <c r="J32" s="14"/>
      <c r="K32" s="15">
        <f t="shared" si="4"/>
        <v>0</v>
      </c>
      <c r="L32" s="15"/>
      <c r="M32" s="14">
        <v>1</v>
      </c>
      <c r="N32" s="14">
        <v>1</v>
      </c>
      <c r="O32" s="16">
        <v>1</v>
      </c>
      <c r="P32" s="16" t="str">
        <f>+_xlfn.XLOOKUP(F32,'[1]x METAS'!$X$3:$X$408,'[1]x METAS'!$AD$3:$AD$408,FALSE,0,1)</f>
        <v>Mantener el pago de todas las obligaciones de Pasivo Pensional de la entidad</v>
      </c>
      <c r="Q32" s="17">
        <f>+_xlfn.XLOOKUP(P32,[2]Sheet!$C$6:$C$2261,[2]Sheet!$G$6:$G$2261,FALSE,0,1)</f>
        <v>1978983796</v>
      </c>
      <c r="R32" s="18">
        <f>+_xlfn.XLOOKUP(P32,[2]Sheet!$C$2:$C$2261,[2]Sheet!$J$2:$J$2261,FALSE,0,1)</f>
        <v>1190085868.1800001</v>
      </c>
      <c r="S32" s="15">
        <f t="shared" si="8"/>
        <v>0.60136210846468197</v>
      </c>
      <c r="T32" s="15"/>
      <c r="U32" s="15"/>
      <c r="V32" s="15"/>
      <c r="W32" s="19">
        <v>1978983796</v>
      </c>
      <c r="X32" s="19"/>
      <c r="Y32" s="19"/>
      <c r="Z32" s="19"/>
      <c r="AA32" s="19"/>
      <c r="AB32" s="19"/>
      <c r="AC32" s="19"/>
      <c r="AD32" s="19"/>
      <c r="AE32" s="19"/>
      <c r="AF32" s="19"/>
      <c r="AG32" s="19"/>
      <c r="AH32" s="19"/>
      <c r="AI32" s="19"/>
      <c r="AJ32" s="19"/>
      <c r="AK32" s="19">
        <f t="shared" si="0"/>
        <v>1978983796</v>
      </c>
      <c r="AL32" s="19">
        <v>1053482927.0421335</v>
      </c>
      <c r="AM32" s="19"/>
      <c r="AN32" s="19"/>
      <c r="AO32" s="19"/>
      <c r="AP32" s="19"/>
      <c r="AQ32" s="19"/>
      <c r="AR32" s="19"/>
      <c r="AS32" s="19"/>
      <c r="AT32" s="19"/>
      <c r="AU32" s="19"/>
      <c r="AV32" s="19"/>
      <c r="AW32" s="19"/>
      <c r="AX32" s="19"/>
      <c r="AY32" s="19"/>
      <c r="AZ32" s="19">
        <f t="shared" si="1"/>
        <v>1053482927.0421335</v>
      </c>
      <c r="BA32" s="19">
        <v>1053482927.0421335</v>
      </c>
      <c r="BB32" s="19"/>
      <c r="BC32" s="19"/>
      <c r="BD32" s="19"/>
      <c r="BE32" s="19"/>
      <c r="BF32" s="19"/>
      <c r="BG32" s="19"/>
      <c r="BH32" s="19"/>
      <c r="BI32" s="19"/>
      <c r="BJ32" s="19"/>
      <c r="BK32" s="19"/>
      <c r="BL32" s="19"/>
      <c r="BM32" s="19"/>
      <c r="BN32" s="19"/>
      <c r="BO32" s="19">
        <f t="shared" si="2"/>
        <v>1053482927.0421335</v>
      </c>
      <c r="BP32" s="19">
        <v>1053482927.0421335</v>
      </c>
      <c r="BQ32" s="19"/>
      <c r="BR32" s="19"/>
      <c r="BS32" s="19"/>
      <c r="BT32" s="19"/>
      <c r="BU32" s="19"/>
      <c r="BV32" s="19"/>
      <c r="BW32" s="19"/>
      <c r="BX32" s="19"/>
      <c r="BY32" s="19"/>
      <c r="BZ32" s="19"/>
      <c r="CA32" s="19"/>
      <c r="CB32" s="19"/>
      <c r="CC32" s="19"/>
      <c r="CD32" s="19">
        <f t="shared" si="3"/>
        <v>1053482927.0421335</v>
      </c>
      <c r="CE32" s="20">
        <v>2024258990010</v>
      </c>
      <c r="CF32" s="48" t="str">
        <f>+_xlfn.XLOOKUP(P32,'[1]x METAS'!$AD$3:$AD$408,'[1]x METAS'!$AF$3:$AF$408,FALSE,0,1)</f>
        <v>Secretaría General</v>
      </c>
    </row>
    <row r="33" spans="1:84" hidden="1" x14ac:dyDescent="0.25">
      <c r="A33" s="47" t="s">
        <v>196</v>
      </c>
      <c r="B33" s="12" t="s">
        <v>87</v>
      </c>
      <c r="C33" s="12" t="s">
        <v>88</v>
      </c>
      <c r="D33" s="13" t="s">
        <v>197</v>
      </c>
      <c r="E33" s="12" t="s">
        <v>198</v>
      </c>
      <c r="F33" s="12" t="s">
        <v>199</v>
      </c>
      <c r="G33" s="14">
        <v>40</v>
      </c>
      <c r="H33" s="12" t="s">
        <v>114</v>
      </c>
      <c r="I33" s="14">
        <v>33</v>
      </c>
      <c r="J33" s="14"/>
      <c r="K33" s="15">
        <f t="shared" si="4"/>
        <v>0</v>
      </c>
      <c r="L33" s="15"/>
      <c r="M33" s="14">
        <v>35</v>
      </c>
      <c r="N33" s="14">
        <v>37</v>
      </c>
      <c r="O33" s="16">
        <v>40</v>
      </c>
      <c r="P33" s="16" t="str">
        <f>+_xlfn.XLOOKUP(F33,'[1]x METAS'!$X$3:$X$408,'[1]x METAS'!$AD$3:$AD$408,FALSE,0,1)</f>
        <v xml:space="preserve">  Mantener en funcionamiento  40 zonas de wifi rurales y urbanas del Municipio de Zipaquirá</v>
      </c>
      <c r="Q33" s="17" t="b">
        <f>+_xlfn.XLOOKUP(P33,[2]Sheet!$C$6:$C$2261,[2]Sheet!$G$6:$G$2261,FALSE,0,1)</f>
        <v>0</v>
      </c>
      <c r="R33" s="16"/>
      <c r="S33" s="16"/>
      <c r="T33" s="16"/>
      <c r="U33" s="16"/>
      <c r="V33" s="16"/>
      <c r="W33" s="19">
        <v>564490489.00999999</v>
      </c>
      <c r="X33" s="19"/>
      <c r="Y33" s="19"/>
      <c r="Z33" s="19"/>
      <c r="AA33" s="19"/>
      <c r="AB33" s="19"/>
      <c r="AC33" s="19"/>
      <c r="AD33" s="19"/>
      <c r="AE33" s="19"/>
      <c r="AF33" s="19"/>
      <c r="AG33" s="19"/>
      <c r="AH33" s="19"/>
      <c r="AI33" s="19"/>
      <c r="AJ33" s="19"/>
      <c r="AK33" s="19">
        <f t="shared" si="0"/>
        <v>564490489.00999999</v>
      </c>
      <c r="AL33" s="19">
        <v>565029833.75</v>
      </c>
      <c r="AM33" s="19"/>
      <c r="AN33" s="19"/>
      <c r="AO33" s="19"/>
      <c r="AP33" s="19"/>
      <c r="AQ33" s="19"/>
      <c r="AR33" s="19"/>
      <c r="AS33" s="19"/>
      <c r="AT33" s="19"/>
      <c r="AU33" s="19"/>
      <c r="AV33" s="19"/>
      <c r="AW33" s="19"/>
      <c r="AX33" s="19"/>
      <c r="AY33" s="19"/>
      <c r="AZ33" s="19">
        <f t="shared" si="1"/>
        <v>565029833.75</v>
      </c>
      <c r="BA33" s="19">
        <v>587631027.10000002</v>
      </c>
      <c r="BB33" s="19"/>
      <c r="BC33" s="19"/>
      <c r="BD33" s="19"/>
      <c r="BE33" s="19"/>
      <c r="BF33" s="19"/>
      <c r="BG33" s="19"/>
      <c r="BH33" s="19"/>
      <c r="BI33" s="19"/>
      <c r="BJ33" s="19"/>
      <c r="BK33" s="19"/>
      <c r="BL33" s="19"/>
      <c r="BM33" s="19"/>
      <c r="BN33" s="19"/>
      <c r="BO33" s="19">
        <f t="shared" si="2"/>
        <v>587631027.10000002</v>
      </c>
      <c r="BP33" s="19">
        <v>542967985.1400001</v>
      </c>
      <c r="BQ33" s="19"/>
      <c r="BR33" s="19"/>
      <c r="BS33" s="19"/>
      <c r="BT33" s="19"/>
      <c r="BU33" s="19"/>
      <c r="BV33" s="19"/>
      <c r="BW33" s="19"/>
      <c r="BX33" s="19"/>
      <c r="BY33" s="19"/>
      <c r="BZ33" s="19"/>
      <c r="CA33" s="19"/>
      <c r="CB33" s="19"/>
      <c r="CC33" s="19"/>
      <c r="CD33" s="19">
        <f t="shared" si="3"/>
        <v>542967985.1400001</v>
      </c>
      <c r="CE33" s="20">
        <v>2024258990009</v>
      </c>
      <c r="CF33" s="48" t="str">
        <f>+_xlfn.XLOOKUP(P33,'[1]x METAS'!$AD$3:$AD$408,'[1]x METAS'!$AF$3:$AF$408,FALSE,0,1)</f>
        <v>Secretaría General</v>
      </c>
    </row>
    <row r="34" spans="1:84" hidden="1" x14ac:dyDescent="0.25">
      <c r="A34" s="47" t="s">
        <v>200</v>
      </c>
      <c r="B34" s="12" t="s">
        <v>87</v>
      </c>
      <c r="C34" s="12" t="s">
        <v>88</v>
      </c>
      <c r="D34" s="13" t="s">
        <v>197</v>
      </c>
      <c r="E34" s="12" t="s">
        <v>198</v>
      </c>
      <c r="F34" s="12" t="s">
        <v>201</v>
      </c>
      <c r="G34" s="14">
        <v>7</v>
      </c>
      <c r="H34" s="12" t="s">
        <v>91</v>
      </c>
      <c r="I34" s="14">
        <v>0</v>
      </c>
      <c r="J34" s="14"/>
      <c r="K34" s="15" t="e">
        <f t="shared" si="4"/>
        <v>#DIV/0!</v>
      </c>
      <c r="L34" s="15"/>
      <c r="M34" s="14">
        <v>2</v>
      </c>
      <c r="N34" s="14">
        <v>3</v>
      </c>
      <c r="O34" s="16">
        <v>2</v>
      </c>
      <c r="P34" s="16" t="str">
        <f>+_xlfn.XLOOKUP(F34,'[1]x METAS'!$X$3:$X$408,'[1]x METAS'!$AD$3:$AD$408,FALSE,0,1)</f>
        <v>Instalar 7 nuevas zonas wifi en el municipio de Zipaquirá</v>
      </c>
      <c r="Q34" s="17" t="b">
        <f>+_xlfn.XLOOKUP(P34,[2]Sheet!$C$6:$C$2261,[2]Sheet!$G$6:$G$2261,FALSE,0,1)</f>
        <v>0</v>
      </c>
      <c r="R34" s="16"/>
      <c r="S34" s="16"/>
      <c r="T34" s="16"/>
      <c r="U34" s="16"/>
      <c r="V34" s="16"/>
      <c r="W34" s="19">
        <v>0</v>
      </c>
      <c r="X34" s="19"/>
      <c r="Y34" s="19"/>
      <c r="Z34" s="19"/>
      <c r="AA34" s="19"/>
      <c r="AB34" s="19"/>
      <c r="AC34" s="19"/>
      <c r="AD34" s="19"/>
      <c r="AE34" s="19"/>
      <c r="AF34" s="19"/>
      <c r="AG34" s="19"/>
      <c r="AH34" s="19"/>
      <c r="AI34" s="19"/>
      <c r="AJ34" s="19"/>
      <c r="AK34" s="19">
        <f t="shared" si="0"/>
        <v>0</v>
      </c>
      <c r="AL34" s="19">
        <v>30914805.142857201</v>
      </c>
      <c r="AM34" s="19"/>
      <c r="AN34" s="19"/>
      <c r="AO34" s="19"/>
      <c r="AP34" s="19"/>
      <c r="AQ34" s="19"/>
      <c r="AR34" s="19"/>
      <c r="AS34" s="19"/>
      <c r="AT34" s="19"/>
      <c r="AU34" s="19"/>
      <c r="AV34" s="19"/>
      <c r="AW34" s="19"/>
      <c r="AX34" s="19"/>
      <c r="AY34" s="19"/>
      <c r="AZ34" s="19">
        <f t="shared" si="1"/>
        <v>30914805.142857201</v>
      </c>
      <c r="BA34" s="19">
        <v>46372207.714285806</v>
      </c>
      <c r="BB34" s="19"/>
      <c r="BC34" s="19"/>
      <c r="BD34" s="19"/>
      <c r="BE34" s="19"/>
      <c r="BF34" s="19"/>
      <c r="BG34" s="19"/>
      <c r="BH34" s="19"/>
      <c r="BI34" s="19"/>
      <c r="BJ34" s="19"/>
      <c r="BK34" s="19"/>
      <c r="BL34" s="19"/>
      <c r="BM34" s="19"/>
      <c r="BN34" s="19"/>
      <c r="BO34" s="19">
        <f t="shared" si="2"/>
        <v>46372207.714285806</v>
      </c>
      <c r="BP34" s="19">
        <v>30914805.142857201</v>
      </c>
      <c r="BQ34" s="19"/>
      <c r="BR34" s="19"/>
      <c r="BS34" s="19"/>
      <c r="BT34" s="19"/>
      <c r="BU34" s="19"/>
      <c r="BV34" s="19"/>
      <c r="BW34" s="19"/>
      <c r="BX34" s="19"/>
      <c r="BY34" s="19"/>
      <c r="BZ34" s="19"/>
      <c r="CA34" s="19"/>
      <c r="CB34" s="19"/>
      <c r="CC34" s="19"/>
      <c r="CD34" s="19">
        <f t="shared" si="3"/>
        <v>30914805.142857201</v>
      </c>
      <c r="CE34" s="20">
        <v>2024258990009</v>
      </c>
      <c r="CF34" s="48" t="str">
        <f>+_xlfn.XLOOKUP(P34,'[1]x METAS'!$AD$3:$AD$408,'[1]x METAS'!$AF$3:$AF$408,FALSE,0,1)</f>
        <v>Secretaría General</v>
      </c>
    </row>
    <row r="35" spans="1:84" hidden="1" x14ac:dyDescent="0.25">
      <c r="A35" s="47" t="s">
        <v>202</v>
      </c>
      <c r="B35" s="12" t="s">
        <v>87</v>
      </c>
      <c r="C35" s="12" t="s">
        <v>88</v>
      </c>
      <c r="D35" s="13" t="s">
        <v>203</v>
      </c>
      <c r="E35" s="12" t="s">
        <v>204</v>
      </c>
      <c r="F35" s="12" t="s">
        <v>205</v>
      </c>
      <c r="G35" s="14">
        <v>7</v>
      </c>
      <c r="H35" s="12" t="s">
        <v>114</v>
      </c>
      <c r="I35" s="14">
        <v>7</v>
      </c>
      <c r="J35" s="14"/>
      <c r="K35" s="15">
        <f t="shared" si="4"/>
        <v>0</v>
      </c>
      <c r="L35" s="15"/>
      <c r="M35" s="14">
        <v>7</v>
      </c>
      <c r="N35" s="14">
        <v>7</v>
      </c>
      <c r="O35" s="16">
        <v>7</v>
      </c>
      <c r="P35" s="16" t="str">
        <f>+_xlfn.XLOOKUP(F35,'[1]x METAS'!$X$3:$X$408,'[1]x METAS'!$AD$3:$AD$408,FALSE,0,1)</f>
        <v xml:space="preserve">Mantener en funcionamiento los 7 Puntos Zipaquirá Digital existentes en el Municipio de Zipaquirá </v>
      </c>
      <c r="Q35" s="17" t="b">
        <f>+_xlfn.XLOOKUP(P35,[2]Sheet!$C$6:$C$2261,[2]Sheet!$G$6:$G$2261,FALSE,0,1)</f>
        <v>0</v>
      </c>
      <c r="R35" s="16"/>
      <c r="S35" s="16"/>
      <c r="T35" s="16"/>
      <c r="U35" s="16"/>
      <c r="V35" s="16"/>
      <c r="W35" s="19">
        <v>100000000</v>
      </c>
      <c r="X35" s="19"/>
      <c r="Y35" s="19"/>
      <c r="Z35" s="19"/>
      <c r="AA35" s="19"/>
      <c r="AB35" s="19"/>
      <c r="AC35" s="19"/>
      <c r="AD35" s="19"/>
      <c r="AE35" s="19"/>
      <c r="AF35" s="19"/>
      <c r="AG35" s="19"/>
      <c r="AH35" s="19"/>
      <c r="AI35" s="19"/>
      <c r="AJ35" s="19"/>
      <c r="AK35" s="19">
        <f t="shared" si="0"/>
        <v>100000000</v>
      </c>
      <c r="AL35" s="19">
        <v>1716745235.4800003</v>
      </c>
      <c r="AM35" s="19"/>
      <c r="AN35" s="19"/>
      <c r="AO35" s="19"/>
      <c r="AP35" s="19"/>
      <c r="AQ35" s="19"/>
      <c r="AR35" s="19"/>
      <c r="AS35" s="19"/>
      <c r="AT35" s="19"/>
      <c r="AU35" s="19"/>
      <c r="AV35" s="19"/>
      <c r="AW35" s="19"/>
      <c r="AX35" s="19"/>
      <c r="AY35" s="19"/>
      <c r="AZ35" s="19">
        <f t="shared" si="1"/>
        <v>1716745235.4800003</v>
      </c>
      <c r="BA35" s="19">
        <v>2222268725.54</v>
      </c>
      <c r="BB35" s="19"/>
      <c r="BC35" s="19"/>
      <c r="BD35" s="19"/>
      <c r="BE35" s="19"/>
      <c r="BF35" s="19"/>
      <c r="BG35" s="19"/>
      <c r="BH35" s="19"/>
      <c r="BI35" s="19"/>
      <c r="BJ35" s="19"/>
      <c r="BK35" s="19"/>
      <c r="BL35" s="19"/>
      <c r="BM35" s="19"/>
      <c r="BN35" s="19"/>
      <c r="BO35" s="19">
        <f t="shared" si="2"/>
        <v>2222268725.54</v>
      </c>
      <c r="BP35" s="19">
        <v>2449361879.9749999</v>
      </c>
      <c r="BQ35" s="19"/>
      <c r="BR35" s="19"/>
      <c r="BS35" s="19"/>
      <c r="BT35" s="19"/>
      <c r="BU35" s="19"/>
      <c r="BV35" s="19"/>
      <c r="BW35" s="19"/>
      <c r="BX35" s="19"/>
      <c r="BY35" s="19"/>
      <c r="BZ35" s="19"/>
      <c r="CA35" s="19"/>
      <c r="CB35" s="19"/>
      <c r="CC35" s="19"/>
      <c r="CD35" s="19">
        <f t="shared" si="3"/>
        <v>2449361879.9749999</v>
      </c>
      <c r="CE35" s="20">
        <v>2024258990009</v>
      </c>
      <c r="CF35" s="48" t="str">
        <f>+_xlfn.XLOOKUP(P35,'[1]x METAS'!$AD$3:$AD$408,'[1]x METAS'!$AF$3:$AF$408,FALSE,0,1)</f>
        <v>Secretaría General</v>
      </c>
    </row>
    <row r="36" spans="1:84" hidden="1" x14ac:dyDescent="0.25">
      <c r="A36" s="47" t="s">
        <v>206</v>
      </c>
      <c r="B36" s="12" t="s">
        <v>87</v>
      </c>
      <c r="C36" s="12" t="s">
        <v>88</v>
      </c>
      <c r="D36" s="13" t="s">
        <v>203</v>
      </c>
      <c r="E36" s="12" t="s">
        <v>204</v>
      </c>
      <c r="F36" s="12" t="s">
        <v>207</v>
      </c>
      <c r="G36" s="14">
        <v>3</v>
      </c>
      <c r="H36" s="12" t="s">
        <v>91</v>
      </c>
      <c r="I36" s="14">
        <v>0</v>
      </c>
      <c r="J36" s="14"/>
      <c r="K36" s="15" t="e">
        <f t="shared" si="4"/>
        <v>#DIV/0!</v>
      </c>
      <c r="L36" s="15"/>
      <c r="M36" s="14">
        <v>1</v>
      </c>
      <c r="N36" s="14">
        <v>1</v>
      </c>
      <c r="O36" s="16">
        <v>1</v>
      </c>
      <c r="P36" s="16" t="str">
        <f>+_xlfn.XLOOKUP(F36,'[1]x METAS'!$X$3:$X$408,'[1]x METAS'!$AD$3:$AD$408,FALSE,0,1)</f>
        <v>Habilitar 3 nuevos puntos Zipaquirá Digital</v>
      </c>
      <c r="Q36" s="17" t="b">
        <f>+_xlfn.XLOOKUP(P36,[2]Sheet!$C$6:$C$2261,[2]Sheet!$G$6:$G$2261,FALSE,0,1)</f>
        <v>0</v>
      </c>
      <c r="R36" s="16"/>
      <c r="S36" s="16"/>
      <c r="T36" s="16"/>
      <c r="U36" s="16"/>
      <c r="V36" s="16"/>
      <c r="W36" s="19">
        <v>0</v>
      </c>
      <c r="X36" s="19"/>
      <c r="Y36" s="19"/>
      <c r="Z36" s="19"/>
      <c r="AA36" s="19"/>
      <c r="AB36" s="19"/>
      <c r="AC36" s="19"/>
      <c r="AD36" s="19"/>
      <c r="AE36" s="19"/>
      <c r="AF36" s="19"/>
      <c r="AG36" s="19"/>
      <c r="AH36" s="19"/>
      <c r="AI36" s="19"/>
      <c r="AJ36" s="19"/>
      <c r="AK36" s="19">
        <f t="shared" si="0"/>
        <v>0</v>
      </c>
      <c r="AL36" s="19">
        <v>383238859.33333337</v>
      </c>
      <c r="AM36" s="19"/>
      <c r="AN36" s="19"/>
      <c r="AO36" s="19"/>
      <c r="AP36" s="19"/>
      <c r="AQ36" s="19"/>
      <c r="AR36" s="19"/>
      <c r="AS36" s="19"/>
      <c r="AT36" s="19"/>
      <c r="AU36" s="19"/>
      <c r="AV36" s="19"/>
      <c r="AW36" s="19"/>
      <c r="AX36" s="19"/>
      <c r="AY36" s="19"/>
      <c r="AZ36" s="19">
        <f t="shared" si="1"/>
        <v>383238859.33333337</v>
      </c>
      <c r="BA36" s="19">
        <v>383238859.33333337</v>
      </c>
      <c r="BB36" s="19"/>
      <c r="BC36" s="19"/>
      <c r="BD36" s="19"/>
      <c r="BE36" s="19"/>
      <c r="BF36" s="19"/>
      <c r="BG36" s="19"/>
      <c r="BH36" s="19"/>
      <c r="BI36" s="19"/>
      <c r="BJ36" s="19"/>
      <c r="BK36" s="19"/>
      <c r="BL36" s="19"/>
      <c r="BM36" s="19"/>
      <c r="BN36" s="19"/>
      <c r="BO36" s="19">
        <f t="shared" si="2"/>
        <v>383238859.33333337</v>
      </c>
      <c r="BP36" s="19">
        <v>383238859.33333337</v>
      </c>
      <c r="BQ36" s="19"/>
      <c r="BR36" s="19"/>
      <c r="BS36" s="19"/>
      <c r="BT36" s="19"/>
      <c r="BU36" s="19"/>
      <c r="BV36" s="19"/>
      <c r="BW36" s="19"/>
      <c r="BX36" s="19"/>
      <c r="BY36" s="19"/>
      <c r="BZ36" s="19"/>
      <c r="CA36" s="19"/>
      <c r="CB36" s="19"/>
      <c r="CC36" s="19"/>
      <c r="CD36" s="19">
        <f t="shared" si="3"/>
        <v>383238859.33333337</v>
      </c>
      <c r="CE36" s="20">
        <v>2024258990009</v>
      </c>
      <c r="CF36" s="48" t="str">
        <f>+_xlfn.XLOOKUP(P36,'[1]x METAS'!$AD$3:$AD$408,'[1]x METAS'!$AF$3:$AF$408,FALSE,0,1)</f>
        <v>Secretaría General</v>
      </c>
    </row>
    <row r="37" spans="1:84" hidden="1" x14ac:dyDescent="0.25">
      <c r="A37" s="47" t="s">
        <v>208</v>
      </c>
      <c r="B37" s="12" t="s">
        <v>87</v>
      </c>
      <c r="C37" s="12" t="s">
        <v>88</v>
      </c>
      <c r="D37" s="13" t="s">
        <v>209</v>
      </c>
      <c r="E37" s="12" t="s">
        <v>210</v>
      </c>
      <c r="F37" s="12" t="s">
        <v>211</v>
      </c>
      <c r="G37" s="14">
        <v>1000</v>
      </c>
      <c r="H37" s="12" t="s">
        <v>91</v>
      </c>
      <c r="I37" s="14">
        <v>125</v>
      </c>
      <c r="J37" s="14"/>
      <c r="K37" s="15">
        <f t="shared" si="4"/>
        <v>0</v>
      </c>
      <c r="L37" s="15"/>
      <c r="M37" s="14">
        <v>292</v>
      </c>
      <c r="N37" s="14">
        <v>292</v>
      </c>
      <c r="O37" s="16">
        <v>291</v>
      </c>
      <c r="P37" s="16" t="str">
        <f>+_xlfn.XLOOKUP(F37,'[1]x METAS'!$X$3:$X$408,'[1]x METAS'!$AD$3:$AD$408,FALSE,0,1)</f>
        <v xml:space="preserve">Capacitar 1000 personas de la comunidad en el uso básico de Tecnologías de la Información y las Comunicaciones, en los Puntos Zipaquirá Digital. </v>
      </c>
      <c r="Q37" s="17">
        <f>+_xlfn.XLOOKUP(P37,[2]Sheet!$C$6:$C$2261,[2]Sheet!$G$6:$G$2261,FALSE,0,1)</f>
        <v>50000000</v>
      </c>
      <c r="R37" s="18">
        <f>+_xlfn.XLOOKUP(P37,[2]Sheet!$C$2:$C$2261,[2]Sheet!$J$2:$J$2261,FALSE,0,1)</f>
        <v>50000000</v>
      </c>
      <c r="S37" s="15">
        <f t="shared" ref="S37:S38" si="9">+R37/Q37</f>
        <v>1</v>
      </c>
      <c r="T37" s="15"/>
      <c r="U37" s="15"/>
      <c r="V37" s="15"/>
      <c r="W37" s="19">
        <v>50000000</v>
      </c>
      <c r="X37" s="19"/>
      <c r="Y37" s="19"/>
      <c r="Z37" s="19"/>
      <c r="AA37" s="19"/>
      <c r="AB37" s="19"/>
      <c r="AC37" s="19"/>
      <c r="AD37" s="19"/>
      <c r="AE37" s="19"/>
      <c r="AF37" s="19"/>
      <c r="AG37" s="19"/>
      <c r="AH37" s="19"/>
      <c r="AI37" s="19"/>
      <c r="AJ37" s="19"/>
      <c r="AK37" s="19">
        <f t="shared" si="0"/>
        <v>50000000</v>
      </c>
      <c r="AL37" s="19">
        <v>120042133.04367526</v>
      </c>
      <c r="AM37" s="19"/>
      <c r="AN37" s="19"/>
      <c r="AO37" s="19"/>
      <c r="AP37" s="19"/>
      <c r="AQ37" s="19"/>
      <c r="AR37" s="19"/>
      <c r="AS37" s="19"/>
      <c r="AT37" s="19"/>
      <c r="AU37" s="19"/>
      <c r="AV37" s="19"/>
      <c r="AW37" s="19"/>
      <c r="AX37" s="19"/>
      <c r="AY37" s="19"/>
      <c r="AZ37" s="19">
        <f t="shared" si="1"/>
        <v>120042133.04367526</v>
      </c>
      <c r="BA37" s="19">
        <v>120042133.04367526</v>
      </c>
      <c r="BB37" s="19"/>
      <c r="BC37" s="19"/>
      <c r="BD37" s="19"/>
      <c r="BE37" s="19"/>
      <c r="BF37" s="19"/>
      <c r="BG37" s="19"/>
      <c r="BH37" s="19"/>
      <c r="BI37" s="19"/>
      <c r="BJ37" s="19"/>
      <c r="BK37" s="19"/>
      <c r="BL37" s="19"/>
      <c r="BM37" s="19"/>
      <c r="BN37" s="19"/>
      <c r="BO37" s="19">
        <f t="shared" si="2"/>
        <v>120042133.04367526</v>
      </c>
      <c r="BP37" s="19">
        <v>110056177.39156705</v>
      </c>
      <c r="BQ37" s="19"/>
      <c r="BR37" s="19"/>
      <c r="BS37" s="19"/>
      <c r="BT37" s="19"/>
      <c r="BU37" s="19"/>
      <c r="BV37" s="19"/>
      <c r="BW37" s="19"/>
      <c r="BX37" s="19"/>
      <c r="BY37" s="19"/>
      <c r="BZ37" s="19"/>
      <c r="CA37" s="19"/>
      <c r="CB37" s="19"/>
      <c r="CC37" s="19"/>
      <c r="CD37" s="19">
        <f t="shared" si="3"/>
        <v>110056177.39156705</v>
      </c>
      <c r="CE37" s="20">
        <v>2024258990009</v>
      </c>
      <c r="CF37" s="48" t="str">
        <f>+_xlfn.XLOOKUP(P37,'[1]x METAS'!$AD$3:$AD$408,'[1]x METAS'!$AF$3:$AF$408,FALSE,0,1)</f>
        <v>Secretaría General</v>
      </c>
    </row>
    <row r="38" spans="1:84" hidden="1" x14ac:dyDescent="0.25">
      <c r="A38" s="47" t="s">
        <v>212</v>
      </c>
      <c r="B38" s="12" t="s">
        <v>87</v>
      </c>
      <c r="C38" s="12" t="s">
        <v>88</v>
      </c>
      <c r="D38" s="13" t="s">
        <v>213</v>
      </c>
      <c r="E38" s="12" t="s">
        <v>214</v>
      </c>
      <c r="F38" s="12" t="s">
        <v>215</v>
      </c>
      <c r="G38" s="14">
        <v>0.5</v>
      </c>
      <c r="H38" s="12" t="s">
        <v>114</v>
      </c>
      <c r="I38" s="14">
        <v>0.05</v>
      </c>
      <c r="J38" s="14"/>
      <c r="K38" s="15">
        <f t="shared" si="4"/>
        <v>0</v>
      </c>
      <c r="L38" s="15"/>
      <c r="M38" s="14">
        <v>0.2</v>
      </c>
      <c r="N38" s="14">
        <v>0.35</v>
      </c>
      <c r="O38" s="16">
        <v>0.5</v>
      </c>
      <c r="P38" s="16" t="str">
        <f>+_xlfn.XLOOKUP(F38,'[1]x METAS'!$X$3:$X$408,'[1]x METAS'!$AD$3:$AD$408,FALSE,0,1)</f>
        <v>Implementar el 0.5 (50%)  de las actividades contempladas en el PETI</v>
      </c>
      <c r="Q38" s="17">
        <f>+_xlfn.XLOOKUP(P38,[2]Sheet!$C$6:$C$2261,[2]Sheet!$G$6:$G$2261,FALSE,0,1)</f>
        <v>96500000</v>
      </c>
      <c r="R38" s="18">
        <f>+_xlfn.XLOOKUP(P38,[2]Sheet!$C$2:$C$2261,[2]Sheet!$J$2:$J$2261,FALSE,0,1)</f>
        <v>0</v>
      </c>
      <c r="S38" s="15">
        <f t="shared" si="9"/>
        <v>0</v>
      </c>
      <c r="T38" s="15"/>
      <c r="U38" s="15"/>
      <c r="V38" s="15"/>
      <c r="W38" s="19">
        <v>93500000</v>
      </c>
      <c r="X38" s="19"/>
      <c r="Y38" s="19"/>
      <c r="Z38" s="19"/>
      <c r="AA38" s="19"/>
      <c r="AB38" s="19"/>
      <c r="AC38" s="19"/>
      <c r="AD38" s="19"/>
      <c r="AE38" s="19"/>
      <c r="AF38" s="19"/>
      <c r="AG38" s="19"/>
      <c r="AH38" s="19"/>
      <c r="AI38" s="19"/>
      <c r="AJ38" s="19"/>
      <c r="AK38" s="19">
        <f t="shared" si="0"/>
        <v>93500000</v>
      </c>
      <c r="AL38" s="19">
        <v>229602326.93760002</v>
      </c>
      <c r="AM38" s="19"/>
      <c r="AN38" s="19"/>
      <c r="AO38" s="19"/>
      <c r="AP38" s="19"/>
      <c r="AQ38" s="19"/>
      <c r="AR38" s="19"/>
      <c r="AS38" s="19"/>
      <c r="AT38" s="19"/>
      <c r="AU38" s="19"/>
      <c r="AV38" s="19"/>
      <c r="AW38" s="19"/>
      <c r="AX38" s="19"/>
      <c r="AY38" s="19"/>
      <c r="AZ38" s="19">
        <f t="shared" si="1"/>
        <v>229602326.93760002</v>
      </c>
      <c r="BA38" s="19">
        <v>274969769.2501334</v>
      </c>
      <c r="BB38" s="19"/>
      <c r="BC38" s="19"/>
      <c r="BD38" s="19"/>
      <c r="BE38" s="19"/>
      <c r="BF38" s="19"/>
      <c r="BG38" s="19"/>
      <c r="BH38" s="19"/>
      <c r="BI38" s="19"/>
      <c r="BJ38" s="19"/>
      <c r="BK38" s="19"/>
      <c r="BL38" s="19"/>
      <c r="BM38" s="19"/>
      <c r="BN38" s="19"/>
      <c r="BO38" s="19">
        <f t="shared" si="2"/>
        <v>274969769.2501334</v>
      </c>
      <c r="BP38" s="19">
        <v>320337211.56266671</v>
      </c>
      <c r="BQ38" s="19"/>
      <c r="BR38" s="19"/>
      <c r="BS38" s="19"/>
      <c r="BT38" s="19"/>
      <c r="BU38" s="19"/>
      <c r="BV38" s="19"/>
      <c r="BW38" s="19"/>
      <c r="BX38" s="19"/>
      <c r="BY38" s="19"/>
      <c r="BZ38" s="19"/>
      <c r="CA38" s="19"/>
      <c r="CB38" s="19"/>
      <c r="CC38" s="19"/>
      <c r="CD38" s="19">
        <f t="shared" si="3"/>
        <v>320337211.56266671</v>
      </c>
      <c r="CE38" s="20">
        <v>2024258990009</v>
      </c>
      <c r="CF38" s="48" t="str">
        <f>+_xlfn.XLOOKUP(P38,'[1]x METAS'!$AD$3:$AD$408,'[1]x METAS'!$AF$3:$AF$408,FALSE,0,1)</f>
        <v>Secretaría General</v>
      </c>
    </row>
    <row r="39" spans="1:84" hidden="1" x14ac:dyDescent="0.25">
      <c r="A39" s="47" t="s">
        <v>216</v>
      </c>
      <c r="B39" s="12" t="s">
        <v>87</v>
      </c>
      <c r="C39" s="12" t="s">
        <v>88</v>
      </c>
      <c r="D39" s="13" t="s">
        <v>217</v>
      </c>
      <c r="E39" s="12" t="s">
        <v>218</v>
      </c>
      <c r="F39" s="12" t="s">
        <v>219</v>
      </c>
      <c r="G39" s="14">
        <v>1</v>
      </c>
      <c r="H39" s="12" t="s">
        <v>91</v>
      </c>
      <c r="I39" s="14">
        <v>0</v>
      </c>
      <c r="J39" s="14"/>
      <c r="K39" s="15" t="e">
        <f t="shared" si="4"/>
        <v>#DIV/0!</v>
      </c>
      <c r="L39" s="15"/>
      <c r="M39" s="14">
        <v>0.5</v>
      </c>
      <c r="N39" s="14">
        <v>0.5</v>
      </c>
      <c r="O39" s="16">
        <v>0</v>
      </c>
      <c r="P39" s="16" t="str">
        <f>+_xlfn.XLOOKUP(F39,'[1]x METAS'!$X$3:$X$408,'[1]x METAS'!$AD$3:$AD$408,FALSE,0,1)</f>
        <v>Implementar una estrategia de integración de los sistemas de información de la entidad a través de la APP  "Conexión Zipa" de la Alcaldía Municipal de Zipaquirá</v>
      </c>
      <c r="Q39" s="17" t="b">
        <f>+_xlfn.XLOOKUP(P39,[2]Sheet!$C$6:$C$2261,[2]Sheet!$G$6:$G$2261,FALSE,0,1)</f>
        <v>0</v>
      </c>
      <c r="R39" s="16"/>
      <c r="S39" s="16"/>
      <c r="T39" s="16"/>
      <c r="U39" s="16"/>
      <c r="V39" s="16"/>
      <c r="W39" s="19">
        <v>0</v>
      </c>
      <c r="X39" s="19"/>
      <c r="Y39" s="19"/>
      <c r="Z39" s="19"/>
      <c r="AA39" s="19"/>
      <c r="AB39" s="19"/>
      <c r="AC39" s="19"/>
      <c r="AD39" s="19"/>
      <c r="AE39" s="19"/>
      <c r="AF39" s="19"/>
      <c r="AG39" s="19"/>
      <c r="AH39" s="19"/>
      <c r="AI39" s="19"/>
      <c r="AJ39" s="19"/>
      <c r="AK39" s="19">
        <f t="shared" si="0"/>
        <v>0</v>
      </c>
      <c r="AL39" s="19">
        <v>200000000</v>
      </c>
      <c r="AM39" s="19"/>
      <c r="AN39" s="19"/>
      <c r="AO39" s="19"/>
      <c r="AP39" s="19"/>
      <c r="AQ39" s="19"/>
      <c r="AR39" s="19"/>
      <c r="AS39" s="19"/>
      <c r="AT39" s="19"/>
      <c r="AU39" s="19"/>
      <c r="AV39" s="19"/>
      <c r="AW39" s="19"/>
      <c r="AX39" s="19"/>
      <c r="AY39" s="19"/>
      <c r="AZ39" s="19">
        <f t="shared" si="1"/>
        <v>200000000</v>
      </c>
      <c r="BA39" s="19">
        <v>0</v>
      </c>
      <c r="BB39" s="19"/>
      <c r="BC39" s="19"/>
      <c r="BD39" s="19"/>
      <c r="BE39" s="19"/>
      <c r="BF39" s="19"/>
      <c r="BG39" s="19"/>
      <c r="BH39" s="19"/>
      <c r="BI39" s="19"/>
      <c r="BJ39" s="19"/>
      <c r="BK39" s="19"/>
      <c r="BL39" s="19"/>
      <c r="BM39" s="19"/>
      <c r="BN39" s="19"/>
      <c r="BO39" s="19">
        <f t="shared" si="2"/>
        <v>0</v>
      </c>
      <c r="BP39" s="19">
        <v>0</v>
      </c>
      <c r="BQ39" s="19"/>
      <c r="BR39" s="19"/>
      <c r="BS39" s="19"/>
      <c r="BT39" s="19"/>
      <c r="BU39" s="19"/>
      <c r="BV39" s="19"/>
      <c r="BW39" s="19"/>
      <c r="BX39" s="19"/>
      <c r="BY39" s="19"/>
      <c r="BZ39" s="19"/>
      <c r="CA39" s="19"/>
      <c r="CB39" s="19"/>
      <c r="CC39" s="19"/>
      <c r="CD39" s="19">
        <f t="shared" si="3"/>
        <v>0</v>
      </c>
      <c r="CE39" s="20">
        <v>2024258990009</v>
      </c>
      <c r="CF39" s="48" t="str">
        <f>+_xlfn.XLOOKUP(P39,'[1]x METAS'!$AD$3:$AD$408,'[1]x METAS'!$AF$3:$AF$408,FALSE,0,1)</f>
        <v>Secretaría General</v>
      </c>
    </row>
    <row r="40" spans="1:84" hidden="1" x14ac:dyDescent="0.25">
      <c r="A40" s="47" t="s">
        <v>220</v>
      </c>
      <c r="B40" s="12" t="s">
        <v>87</v>
      </c>
      <c r="C40" s="12" t="s">
        <v>88</v>
      </c>
      <c r="D40" s="13">
        <v>330109300</v>
      </c>
      <c r="E40" s="12" t="s">
        <v>221</v>
      </c>
      <c r="F40" s="12" t="s">
        <v>222</v>
      </c>
      <c r="G40" s="14">
        <v>1</v>
      </c>
      <c r="H40" s="12" t="s">
        <v>91</v>
      </c>
      <c r="I40" s="14">
        <v>0.25</v>
      </c>
      <c r="J40" s="14"/>
      <c r="K40" s="15">
        <f t="shared" si="4"/>
        <v>0</v>
      </c>
      <c r="L40" s="15"/>
      <c r="M40" s="14" t="s">
        <v>95</v>
      </c>
      <c r="N40" s="14" t="s">
        <v>95</v>
      </c>
      <c r="O40" s="16" t="s">
        <v>95</v>
      </c>
      <c r="P40" s="16" t="str">
        <f>+_xlfn.XLOOKUP(F40,'[1]x METAS'!$X$3:$X$408,'[1]x METAS'!$AD$3:$AD$408,FALSE,0,1)</f>
        <v>Construcción y Dotación del Centro Cultural y de Convenciones de Zipaquirá</v>
      </c>
      <c r="Q40" s="17" t="b">
        <f>+_xlfn.XLOOKUP(P40,[2]Sheet!$C$6:$C$2261,[2]Sheet!$G$6:$G$2261,FALSE,0,1)</f>
        <v>0</v>
      </c>
      <c r="R40" s="16"/>
      <c r="S40" s="16"/>
      <c r="T40" s="16"/>
      <c r="U40" s="16"/>
      <c r="V40" s="16"/>
      <c r="W40" s="19"/>
      <c r="X40" s="19"/>
      <c r="Y40" s="19"/>
      <c r="Z40" s="19"/>
      <c r="AA40" s="19"/>
      <c r="AB40" s="19"/>
      <c r="AC40" s="19"/>
      <c r="AD40" s="19"/>
      <c r="AE40" s="19"/>
      <c r="AF40" s="19"/>
      <c r="AG40" s="19"/>
      <c r="AH40" s="19"/>
      <c r="AI40" s="19"/>
      <c r="AJ40" s="19"/>
      <c r="AK40" s="19" t="str">
        <f t="shared" si="0"/>
        <v/>
      </c>
      <c r="AL40" s="8">
        <v>10200000000</v>
      </c>
      <c r="AM40" s="19"/>
      <c r="AN40" s="19"/>
      <c r="AO40" s="19"/>
      <c r="AP40" s="23"/>
      <c r="AQ40" s="19"/>
      <c r="AR40" s="19"/>
      <c r="AS40" s="19"/>
      <c r="AT40" s="19"/>
      <c r="AU40" s="19"/>
      <c r="AV40" s="19"/>
      <c r="AW40" s="19"/>
      <c r="AX40" s="19"/>
      <c r="AY40" s="19"/>
      <c r="AZ40" s="19">
        <f t="shared" si="1"/>
        <v>10200000000</v>
      </c>
      <c r="BA40" s="19"/>
      <c r="BB40" s="19"/>
      <c r="BC40" s="19"/>
      <c r="BD40" s="19"/>
      <c r="BE40" s="19"/>
      <c r="BF40" s="19"/>
      <c r="BG40" s="19"/>
      <c r="BH40" s="19"/>
      <c r="BI40" s="19"/>
      <c r="BJ40" s="19"/>
      <c r="BK40" s="19"/>
      <c r="BL40" s="19"/>
      <c r="BM40" s="19"/>
      <c r="BN40" s="19"/>
      <c r="BO40" s="19" t="str">
        <f t="shared" si="2"/>
        <v/>
      </c>
      <c r="BP40" s="19"/>
      <c r="BQ40" s="19"/>
      <c r="BR40" s="19"/>
      <c r="BS40" s="19"/>
      <c r="BT40" s="19"/>
      <c r="BU40" s="19"/>
      <c r="BV40" s="19"/>
      <c r="BW40" s="19"/>
      <c r="BX40" s="19"/>
      <c r="BY40" s="19"/>
      <c r="BZ40" s="19"/>
      <c r="CA40" s="19"/>
      <c r="CB40" s="19"/>
      <c r="CC40" s="19"/>
      <c r="CD40" s="19" t="str">
        <f t="shared" si="3"/>
        <v/>
      </c>
      <c r="CE40" s="20">
        <v>2024258990056</v>
      </c>
      <c r="CF40" s="48" t="str">
        <f>+_xlfn.XLOOKUP(P40,'[1]x METAS'!$AD$3:$AD$408,'[1]x METAS'!$AF$3:$AF$408,FALSE,0,1)</f>
        <v>IMCRDZ</v>
      </c>
    </row>
    <row r="41" spans="1:84" hidden="1" x14ac:dyDescent="0.25">
      <c r="A41" s="47" t="s">
        <v>223</v>
      </c>
      <c r="B41" s="12" t="s">
        <v>87</v>
      </c>
      <c r="C41" s="12" t="s">
        <v>88</v>
      </c>
      <c r="D41" s="13">
        <v>330103800</v>
      </c>
      <c r="E41" s="12" t="s">
        <v>224</v>
      </c>
      <c r="F41" s="12" t="s">
        <v>225</v>
      </c>
      <c r="G41" s="14">
        <v>1</v>
      </c>
      <c r="H41" s="12" t="s">
        <v>91</v>
      </c>
      <c r="I41" s="14">
        <v>0.25</v>
      </c>
      <c r="J41" s="14"/>
      <c r="K41" s="15">
        <f t="shared" si="4"/>
        <v>0</v>
      </c>
      <c r="L41" s="15"/>
      <c r="M41" s="14" t="s">
        <v>95</v>
      </c>
      <c r="N41" s="14" t="s">
        <v>95</v>
      </c>
      <c r="O41" s="16" t="s">
        <v>95</v>
      </c>
      <c r="P41" s="16" t="str">
        <f>+_xlfn.XLOOKUP(F41,'[1]x METAS'!$X$3:$X$408,'[1]x METAS'!$AD$3:$AD$408,FALSE,0,1)</f>
        <v>Adecuación del Teatro Roberto Mac-Douall</v>
      </c>
      <c r="Q41" s="17" t="b">
        <f>+_xlfn.XLOOKUP(P41,[2]Sheet!$C$6:$C$2261,[2]Sheet!$G$6:$G$2261,FALSE,0,1)</f>
        <v>0</v>
      </c>
      <c r="R41" s="16"/>
      <c r="S41" s="16"/>
      <c r="T41" s="16"/>
      <c r="U41" s="16"/>
      <c r="V41" s="16"/>
      <c r="W41" s="19"/>
      <c r="X41" s="19"/>
      <c r="Y41" s="19"/>
      <c r="Z41" s="19"/>
      <c r="AA41" s="19"/>
      <c r="AB41" s="19"/>
      <c r="AC41" s="19"/>
      <c r="AD41" s="19"/>
      <c r="AE41" s="19"/>
      <c r="AF41" s="19"/>
      <c r="AG41" s="19"/>
      <c r="AH41" s="19"/>
      <c r="AI41" s="19"/>
      <c r="AJ41" s="19"/>
      <c r="AK41" s="19" t="str">
        <f t="shared" si="0"/>
        <v/>
      </c>
      <c r="AL41" s="8">
        <v>7946736576</v>
      </c>
      <c r="AM41" s="19"/>
      <c r="AN41" s="19"/>
      <c r="AO41" s="19"/>
      <c r="AP41" s="23"/>
      <c r="AQ41" s="19"/>
      <c r="AR41" s="19"/>
      <c r="AS41" s="19"/>
      <c r="AT41" s="19"/>
      <c r="AU41" s="19"/>
      <c r="AV41" s="19"/>
      <c r="AW41" s="19"/>
      <c r="AX41" s="19"/>
      <c r="AY41" s="19"/>
      <c r="AZ41" s="19">
        <f t="shared" si="1"/>
        <v>7946736576</v>
      </c>
      <c r="BA41" s="19"/>
      <c r="BB41" s="19"/>
      <c r="BC41" s="19"/>
      <c r="BD41" s="19"/>
      <c r="BE41" s="19"/>
      <c r="BF41" s="19"/>
      <c r="BG41" s="19"/>
      <c r="BH41" s="19"/>
      <c r="BI41" s="19"/>
      <c r="BJ41" s="19"/>
      <c r="BK41" s="19"/>
      <c r="BL41" s="19"/>
      <c r="BM41" s="19"/>
      <c r="BN41" s="19"/>
      <c r="BO41" s="19" t="str">
        <f t="shared" si="2"/>
        <v/>
      </c>
      <c r="BP41" s="19"/>
      <c r="BQ41" s="19"/>
      <c r="BR41" s="19"/>
      <c r="BS41" s="19"/>
      <c r="BT41" s="19"/>
      <c r="BU41" s="19"/>
      <c r="BV41" s="19"/>
      <c r="BW41" s="19"/>
      <c r="BX41" s="19"/>
      <c r="BY41" s="19"/>
      <c r="BZ41" s="19"/>
      <c r="CA41" s="19"/>
      <c r="CB41" s="19"/>
      <c r="CC41" s="19"/>
      <c r="CD41" s="19" t="str">
        <f t="shared" si="3"/>
        <v/>
      </c>
      <c r="CE41" s="20">
        <v>2024258990056</v>
      </c>
      <c r="CF41" s="48" t="str">
        <f>+_xlfn.XLOOKUP(P41,'[1]x METAS'!$AD$3:$AD$408,'[1]x METAS'!$AF$3:$AF$408,FALSE,0,1)</f>
        <v>IMCRDZ</v>
      </c>
    </row>
    <row r="42" spans="1:84" hidden="1" x14ac:dyDescent="0.25">
      <c r="A42" s="47" t="s">
        <v>226</v>
      </c>
      <c r="B42" s="12" t="s">
        <v>87</v>
      </c>
      <c r="C42" s="12" t="s">
        <v>88</v>
      </c>
      <c r="D42" s="13" t="s">
        <v>227</v>
      </c>
      <c r="E42" s="12" t="s">
        <v>228</v>
      </c>
      <c r="F42" s="12" t="s">
        <v>229</v>
      </c>
      <c r="G42" s="14">
        <v>3000</v>
      </c>
      <c r="H42" s="12" t="s">
        <v>114</v>
      </c>
      <c r="I42" s="14">
        <v>3000</v>
      </c>
      <c r="J42" s="14"/>
      <c r="K42" s="15">
        <f t="shared" si="4"/>
        <v>0</v>
      </c>
      <c r="L42" s="15"/>
      <c r="M42" s="14">
        <v>3000</v>
      </c>
      <c r="N42" s="14">
        <v>3000</v>
      </c>
      <c r="O42" s="16">
        <v>3000</v>
      </c>
      <c r="P42" s="16" t="str">
        <f>+_xlfn.XLOOKUP(F42,'[1]x METAS'!$X$3:$X$408,'[1]x METAS'!$AD$3:$AD$408,FALSE,0,1)</f>
        <v>Beneficiar a 3000 personas con los Procesos Públicos de Formación Artística (Oferta Centralizada - EFACZ)</v>
      </c>
      <c r="Q42" s="17">
        <f>+_xlfn.XLOOKUP(P42,[2]Sheet!$C$6:$C$2261,[2]Sheet!$G$6:$G$2261,FALSE,0,1)</f>
        <v>561330159</v>
      </c>
      <c r="R42" s="18">
        <f>+_xlfn.XLOOKUP(P42,[2]Sheet!$C$2:$C$2261,[2]Sheet!$J$2:$J$2261,FALSE,0,1)</f>
        <v>396666322</v>
      </c>
      <c r="S42" s="15">
        <f t="shared" ref="S42:S43" si="10">+R42/Q42</f>
        <v>0.706654213460852</v>
      </c>
      <c r="T42" s="15"/>
      <c r="U42" s="15"/>
      <c r="V42" s="15"/>
      <c r="W42" s="19">
        <v>192240709</v>
      </c>
      <c r="X42" s="19"/>
      <c r="Y42" s="19"/>
      <c r="Z42" s="19"/>
      <c r="AA42" s="19">
        <v>87729857</v>
      </c>
      <c r="AB42" s="19"/>
      <c r="AC42" s="19"/>
      <c r="AD42" s="19"/>
      <c r="AE42" s="19"/>
      <c r="AF42" s="19"/>
      <c r="AG42" s="19"/>
      <c r="AH42" s="19"/>
      <c r="AI42" s="19"/>
      <c r="AJ42" s="19"/>
      <c r="AK42" s="19">
        <f t="shared" si="0"/>
        <v>279970566</v>
      </c>
      <c r="AL42" s="8">
        <v>591649490.39999902</v>
      </c>
      <c r="AM42" s="19"/>
      <c r="AN42" s="19"/>
      <c r="AO42" s="19"/>
      <c r="AP42" s="23">
        <v>10000000</v>
      </c>
      <c r="AQ42" s="19">
        <v>10000000</v>
      </c>
      <c r="AR42" s="19"/>
      <c r="AS42" s="19"/>
      <c r="AT42" s="19"/>
      <c r="AU42" s="19"/>
      <c r="AV42" s="19"/>
      <c r="AW42" s="19"/>
      <c r="AX42" s="19"/>
      <c r="AY42" s="19"/>
      <c r="AZ42" s="19">
        <f t="shared" si="1"/>
        <v>611649490.39999902</v>
      </c>
      <c r="BA42" s="19"/>
      <c r="BB42" s="19"/>
      <c r="BC42" s="19"/>
      <c r="BD42" s="19"/>
      <c r="BE42" s="19">
        <v>9310480.5762688126</v>
      </c>
      <c r="BF42" s="19"/>
      <c r="BG42" s="19"/>
      <c r="BH42" s="19"/>
      <c r="BI42" s="19"/>
      <c r="BJ42" s="19"/>
      <c r="BK42" s="19"/>
      <c r="BL42" s="19"/>
      <c r="BM42" s="19"/>
      <c r="BN42" s="19"/>
      <c r="BO42" s="19">
        <f t="shared" si="2"/>
        <v>9310480.5762688126</v>
      </c>
      <c r="BP42" s="19"/>
      <c r="BQ42" s="19"/>
      <c r="BR42" s="19"/>
      <c r="BS42" s="19"/>
      <c r="BT42" s="19">
        <v>9606881.643303588</v>
      </c>
      <c r="BU42" s="19"/>
      <c r="BV42" s="19"/>
      <c r="BW42" s="19"/>
      <c r="BX42" s="19"/>
      <c r="BY42" s="19"/>
      <c r="BZ42" s="19"/>
      <c r="CA42" s="19"/>
      <c r="CB42" s="19"/>
      <c r="CC42" s="19"/>
      <c r="CD42" s="19">
        <f t="shared" si="3"/>
        <v>9606881.643303588</v>
      </c>
      <c r="CE42" s="20">
        <v>2024258990056</v>
      </c>
      <c r="CF42" s="48" t="str">
        <f>+_xlfn.XLOOKUP(P42,'[1]x METAS'!$AD$3:$AD$408,'[1]x METAS'!$AF$3:$AF$408,FALSE,0,1)</f>
        <v>IMCRDZ</v>
      </c>
    </row>
    <row r="43" spans="1:84" hidden="1" x14ac:dyDescent="0.25">
      <c r="A43" s="47" t="s">
        <v>230</v>
      </c>
      <c r="B43" s="12" t="s">
        <v>87</v>
      </c>
      <c r="C43" s="12" t="s">
        <v>88</v>
      </c>
      <c r="D43" s="13" t="s">
        <v>231</v>
      </c>
      <c r="E43" s="12" t="s">
        <v>232</v>
      </c>
      <c r="F43" s="12" t="s">
        <v>233</v>
      </c>
      <c r="G43" s="14">
        <v>13000</v>
      </c>
      <c r="H43" s="12" t="s">
        <v>114</v>
      </c>
      <c r="I43" s="14">
        <v>10936</v>
      </c>
      <c r="J43" s="14"/>
      <c r="K43" s="15">
        <f t="shared" si="4"/>
        <v>0</v>
      </c>
      <c r="L43" s="15"/>
      <c r="M43" s="14">
        <v>11624</v>
      </c>
      <c r="N43" s="14">
        <v>12312</v>
      </c>
      <c r="O43" s="16">
        <v>13000</v>
      </c>
      <c r="P43" s="16" t="str">
        <f>+_xlfn.XLOOKUP(F43,'[1]x METAS'!$X$3:$X$408,'[1]x METAS'!$AD$3:$AD$408,FALSE,0,1)</f>
        <v>Beneficiar a 13000 personas con los Procesos Públicos de Formación Artística (Oferta Descentralizada)</v>
      </c>
      <c r="Q43" s="17">
        <f>+_xlfn.XLOOKUP(P43,[2]Sheet!$C$6:$C$2261,[2]Sheet!$G$6:$G$2261,FALSE,0,1)</f>
        <v>28407788</v>
      </c>
      <c r="R43" s="18">
        <f>+_xlfn.XLOOKUP(P43,[2]Sheet!$C$2:$C$2261,[2]Sheet!$J$2:$J$2261,FALSE,0,1)</f>
        <v>21305841</v>
      </c>
      <c r="S43" s="15">
        <f t="shared" si="10"/>
        <v>0.75</v>
      </c>
      <c r="T43" s="15"/>
      <c r="U43" s="15"/>
      <c r="V43" s="15"/>
      <c r="W43" s="19"/>
      <c r="X43" s="19"/>
      <c r="Y43" s="19"/>
      <c r="Z43" s="19"/>
      <c r="AA43" s="19"/>
      <c r="AB43" s="9">
        <v>28407788</v>
      </c>
      <c r="AC43" s="19"/>
      <c r="AD43" s="19"/>
      <c r="AE43" s="19"/>
      <c r="AF43" s="19"/>
      <c r="AG43" s="19"/>
      <c r="AH43" s="19"/>
      <c r="AI43" s="19"/>
      <c r="AJ43" s="19"/>
      <c r="AK43" s="19">
        <f t="shared" si="0"/>
        <v>28407788</v>
      </c>
      <c r="AL43" s="8">
        <v>188350509.60000005</v>
      </c>
      <c r="AM43" s="19"/>
      <c r="AN43" s="19"/>
      <c r="AO43" s="19"/>
      <c r="AP43" s="23">
        <v>62873637</v>
      </c>
      <c r="AQ43" s="19"/>
      <c r="AR43" s="19"/>
      <c r="AS43" s="19"/>
      <c r="AT43" s="19"/>
      <c r="AU43" s="19"/>
      <c r="AV43" s="19"/>
      <c r="AW43" s="19"/>
      <c r="AX43" s="19"/>
      <c r="AY43" s="19"/>
      <c r="AZ43" s="19">
        <f t="shared" si="1"/>
        <v>251224146.60000005</v>
      </c>
      <c r="BA43" s="19"/>
      <c r="BB43" s="19"/>
      <c r="BC43" s="19"/>
      <c r="BD43" s="19"/>
      <c r="BE43" s="19">
        <v>58538377.604787618</v>
      </c>
      <c r="BF43" s="19"/>
      <c r="BG43" s="19"/>
      <c r="BH43" s="19"/>
      <c r="BI43" s="19"/>
      <c r="BJ43" s="19"/>
      <c r="BK43" s="19"/>
      <c r="BL43" s="19"/>
      <c r="BM43" s="19"/>
      <c r="BN43" s="19"/>
      <c r="BO43" s="19">
        <f t="shared" si="2"/>
        <v>58538377.604787618</v>
      </c>
      <c r="BP43" s="19"/>
      <c r="BQ43" s="19"/>
      <c r="BR43" s="19"/>
      <c r="BS43" s="19"/>
      <c r="BT43" s="19">
        <v>60401958.914303325</v>
      </c>
      <c r="BU43" s="19"/>
      <c r="BV43" s="19"/>
      <c r="BW43" s="19"/>
      <c r="BX43" s="19"/>
      <c r="BY43" s="19"/>
      <c r="BZ43" s="19"/>
      <c r="CA43" s="19"/>
      <c r="CB43" s="19"/>
      <c r="CC43" s="19"/>
      <c r="CD43" s="19">
        <f t="shared" si="3"/>
        <v>60401958.914303325</v>
      </c>
      <c r="CE43" s="20">
        <v>2024258990056</v>
      </c>
      <c r="CF43" s="48" t="str">
        <f>+_xlfn.XLOOKUP(P43,'[1]x METAS'!$AD$3:$AD$408,'[1]x METAS'!$AF$3:$AF$408,FALSE,0,1)</f>
        <v>IMCRDZ</v>
      </c>
    </row>
    <row r="44" spans="1:84" hidden="1" x14ac:dyDescent="0.25">
      <c r="A44" s="47" t="s">
        <v>234</v>
      </c>
      <c r="B44" s="12" t="s">
        <v>87</v>
      </c>
      <c r="C44" s="12" t="s">
        <v>88</v>
      </c>
      <c r="D44" s="13" t="s">
        <v>235</v>
      </c>
      <c r="E44" s="12" t="s">
        <v>166</v>
      </c>
      <c r="F44" s="12" t="s">
        <v>236</v>
      </c>
      <c r="G44" s="14">
        <v>1</v>
      </c>
      <c r="H44" s="12" t="s">
        <v>91</v>
      </c>
      <c r="I44" s="14">
        <v>0</v>
      </c>
      <c r="J44" s="14"/>
      <c r="K44" s="15" t="e">
        <f t="shared" si="4"/>
        <v>#DIV/0!</v>
      </c>
      <c r="L44" s="15"/>
      <c r="M44" s="14" t="s">
        <v>237</v>
      </c>
      <c r="N44" s="14" t="s">
        <v>237</v>
      </c>
      <c r="O44" s="16" t="s">
        <v>238</v>
      </c>
      <c r="P44" s="16" t="str">
        <f>+_xlfn.XLOOKUP(F44,'[1]x METAS'!$X$3:$X$408,'[1]x METAS'!$AD$3:$AD$408,FALSE,0,1)</f>
        <v>Crear e implementar un (1) modelo pedagógico, contenidos programáticos, componentes metodológicos y estructura organizativa de los Procesos Públicos de Formación Artística (EFACZ)</v>
      </c>
      <c r="Q44" s="17" t="b">
        <f>+_xlfn.XLOOKUP(P44,[2]Sheet!$C$6:$C$2261,[2]Sheet!$G$6:$G$2261,FALSE,0,1)</f>
        <v>0</v>
      </c>
      <c r="R44" s="16"/>
      <c r="S44" s="16"/>
      <c r="T44" s="16"/>
      <c r="U44" s="16"/>
      <c r="V44" s="16"/>
      <c r="W44" s="19"/>
      <c r="X44" s="19"/>
      <c r="Y44" s="19"/>
      <c r="Z44" s="19"/>
      <c r="AA44" s="19"/>
      <c r="AB44" s="19"/>
      <c r="AC44" s="19"/>
      <c r="AD44" s="19"/>
      <c r="AE44" s="19"/>
      <c r="AF44" s="19"/>
      <c r="AG44" s="19"/>
      <c r="AH44" s="19"/>
      <c r="AI44" s="19"/>
      <c r="AJ44" s="19"/>
      <c r="AK44" s="19" t="str">
        <f t="shared" si="0"/>
        <v/>
      </c>
      <c r="AL44" s="8">
        <v>0</v>
      </c>
      <c r="AM44" s="19"/>
      <c r="AN44" s="19"/>
      <c r="AO44" s="19"/>
      <c r="AP44" s="23">
        <v>30831015.599999998</v>
      </c>
      <c r="AQ44" s="19"/>
      <c r="AR44" s="19"/>
      <c r="AS44" s="19"/>
      <c r="AT44" s="19"/>
      <c r="AU44" s="19"/>
      <c r="AV44" s="19"/>
      <c r="AW44" s="19"/>
      <c r="AX44" s="19"/>
      <c r="AY44" s="19"/>
      <c r="AZ44" s="19">
        <f t="shared" si="1"/>
        <v>30831015.599999998</v>
      </c>
      <c r="BA44" s="19"/>
      <c r="BB44" s="19"/>
      <c r="BC44" s="19"/>
      <c r="BD44" s="19"/>
      <c r="BE44" s="19">
        <v>28705157.189044073</v>
      </c>
      <c r="BF44" s="19"/>
      <c r="BG44" s="19"/>
      <c r="BH44" s="19"/>
      <c r="BI44" s="19"/>
      <c r="BJ44" s="19"/>
      <c r="BK44" s="19"/>
      <c r="BL44" s="19"/>
      <c r="BM44" s="19"/>
      <c r="BN44" s="19"/>
      <c r="BO44" s="19">
        <f t="shared" si="2"/>
        <v>28705157.189044073</v>
      </c>
      <c r="BP44" s="19"/>
      <c r="BQ44" s="19"/>
      <c r="BR44" s="19"/>
      <c r="BS44" s="19"/>
      <c r="BT44" s="19">
        <v>29618991.781204652</v>
      </c>
      <c r="BU44" s="19"/>
      <c r="BV44" s="19"/>
      <c r="BW44" s="19"/>
      <c r="BX44" s="19"/>
      <c r="BY44" s="19"/>
      <c r="BZ44" s="19"/>
      <c r="CA44" s="19"/>
      <c r="CB44" s="19"/>
      <c r="CC44" s="19"/>
      <c r="CD44" s="19">
        <f t="shared" si="3"/>
        <v>29618991.781204652</v>
      </c>
      <c r="CE44" s="20">
        <v>2024258990056</v>
      </c>
      <c r="CF44" s="48" t="str">
        <f>+_xlfn.XLOOKUP(P44,'[1]x METAS'!$AD$3:$AD$408,'[1]x METAS'!$AF$3:$AF$408,FALSE,0,1)</f>
        <v>IMCRDZ</v>
      </c>
    </row>
    <row r="45" spans="1:84" hidden="1" x14ac:dyDescent="0.25">
      <c r="A45" s="47" t="s">
        <v>239</v>
      </c>
      <c r="B45" s="12" t="s">
        <v>87</v>
      </c>
      <c r="C45" s="12" t="s">
        <v>88</v>
      </c>
      <c r="D45" s="13">
        <v>330112700</v>
      </c>
      <c r="E45" s="12" t="s">
        <v>240</v>
      </c>
      <c r="F45" s="12" t="s">
        <v>241</v>
      </c>
      <c r="G45" s="14">
        <v>3</v>
      </c>
      <c r="H45" s="12" t="s">
        <v>91</v>
      </c>
      <c r="I45" s="14">
        <v>1</v>
      </c>
      <c r="J45" s="14"/>
      <c r="K45" s="15">
        <f t="shared" si="4"/>
        <v>0</v>
      </c>
      <c r="L45" s="15"/>
      <c r="M45" s="14">
        <v>1</v>
      </c>
      <c r="N45" s="14">
        <v>1</v>
      </c>
      <c r="O45" s="16">
        <v>0</v>
      </c>
      <c r="P45" s="16" t="str">
        <f>+_xlfn.XLOOKUP(F45,'[1]x METAS'!$X$3:$X$408,'[1]x METAS'!$AD$3:$AD$408,FALSE,0,1)</f>
        <v>Realizar 3 dotaciones a los Procesos Públicos de Formación Artística</v>
      </c>
      <c r="Q45" s="17">
        <f>+_xlfn.XLOOKUP(P45,[2]Sheet!$C$6:$C$2261,[2]Sheet!$G$6:$G$2261,FALSE,0,1)</f>
        <v>4458773</v>
      </c>
      <c r="R45" s="18">
        <f>+_xlfn.XLOOKUP(P45,[2]Sheet!$C$2:$C$2261,[2]Sheet!$J$2:$J$2261,FALSE,0,1)</f>
        <v>4100000</v>
      </c>
      <c r="S45" s="15">
        <f t="shared" ref="S45:S47" si="11">+R45/Q45</f>
        <v>0.9195354865565033</v>
      </c>
      <c r="T45" s="15"/>
      <c r="U45" s="15"/>
      <c r="V45" s="15"/>
      <c r="W45" s="9">
        <v>4458773</v>
      </c>
      <c r="X45" s="19"/>
      <c r="Y45" s="19"/>
      <c r="Z45" s="19"/>
      <c r="AA45" s="19"/>
      <c r="AB45" s="19"/>
      <c r="AC45" s="19"/>
      <c r="AD45" s="19"/>
      <c r="AE45" s="19"/>
      <c r="AF45" s="19"/>
      <c r="AG45" s="19"/>
      <c r="AH45" s="19"/>
      <c r="AI45" s="19"/>
      <c r="AJ45" s="19"/>
      <c r="AK45" s="19">
        <f t="shared" si="0"/>
        <v>4458773</v>
      </c>
      <c r="AL45" s="8">
        <v>0</v>
      </c>
      <c r="AM45" s="19"/>
      <c r="AN45" s="19"/>
      <c r="AO45" s="19"/>
      <c r="AP45" s="23">
        <v>2494522</v>
      </c>
      <c r="AQ45" s="19"/>
      <c r="AR45" s="19"/>
      <c r="AS45" s="19"/>
      <c r="AT45" s="19"/>
      <c r="AU45" s="19"/>
      <c r="AV45" s="19"/>
      <c r="AW45" s="19"/>
      <c r="AX45" s="19"/>
      <c r="AY45" s="19"/>
      <c r="AZ45" s="19">
        <f t="shared" si="1"/>
        <v>2494522</v>
      </c>
      <c r="BA45" s="19"/>
      <c r="BB45" s="19"/>
      <c r="BC45" s="19"/>
      <c r="BD45" s="19"/>
      <c r="BE45" s="19">
        <v>2322519.8628075235</v>
      </c>
      <c r="BF45" s="19"/>
      <c r="BG45" s="19"/>
      <c r="BH45" s="19"/>
      <c r="BI45" s="19"/>
      <c r="BJ45" s="19"/>
      <c r="BK45" s="19"/>
      <c r="BL45" s="19"/>
      <c r="BM45" s="19"/>
      <c r="BN45" s="19"/>
      <c r="BO45" s="19">
        <f t="shared" si="2"/>
        <v>2322519.8628075235</v>
      </c>
      <c r="BP45" s="19"/>
      <c r="BQ45" s="19"/>
      <c r="BR45" s="19"/>
      <c r="BS45" s="19"/>
      <c r="BT45" s="19">
        <v>2396457.7610616954</v>
      </c>
      <c r="BU45" s="19"/>
      <c r="BV45" s="19"/>
      <c r="BW45" s="19"/>
      <c r="BX45" s="19"/>
      <c r="BY45" s="19"/>
      <c r="BZ45" s="19"/>
      <c r="CA45" s="19"/>
      <c r="CB45" s="19"/>
      <c r="CC45" s="19"/>
      <c r="CD45" s="19">
        <f t="shared" si="3"/>
        <v>2396457.7610616954</v>
      </c>
      <c r="CE45" s="20">
        <v>2024258990056</v>
      </c>
      <c r="CF45" s="48" t="str">
        <f>+_xlfn.XLOOKUP(P45,'[1]x METAS'!$AD$3:$AD$408,'[1]x METAS'!$AF$3:$AF$408,FALSE,0,1)</f>
        <v>IMCRDZ</v>
      </c>
    </row>
    <row r="46" spans="1:84" hidden="1" x14ac:dyDescent="0.25">
      <c r="A46" s="47" t="s">
        <v>242</v>
      </c>
      <c r="B46" s="12" t="s">
        <v>87</v>
      </c>
      <c r="C46" s="12" t="s">
        <v>88</v>
      </c>
      <c r="D46" s="13" t="s">
        <v>243</v>
      </c>
      <c r="E46" s="12" t="s">
        <v>244</v>
      </c>
      <c r="F46" s="12" t="s">
        <v>245</v>
      </c>
      <c r="G46" s="14">
        <v>78</v>
      </c>
      <c r="H46" s="12" t="s">
        <v>114</v>
      </c>
      <c r="I46" s="14">
        <v>71</v>
      </c>
      <c r="J46" s="14"/>
      <c r="K46" s="15">
        <f t="shared" si="4"/>
        <v>0</v>
      </c>
      <c r="L46" s="15"/>
      <c r="M46" s="14">
        <v>76</v>
      </c>
      <c r="N46" s="14">
        <v>77</v>
      </c>
      <c r="O46" s="16">
        <v>78</v>
      </c>
      <c r="P46" s="16" t="str">
        <f>+_xlfn.XLOOKUP(F46,'[1]x METAS'!$X$3:$X$408,'[1]x METAS'!$AD$3:$AD$408,FALSE,0,1)</f>
        <v>Aumentar a 78 lo Programas de Formación Artística (EFACZ) ofertados en total</v>
      </c>
      <c r="Q46" s="17">
        <f>+_xlfn.XLOOKUP(P46,[2]Sheet!$C$6:$C$2261,[2]Sheet!$G$6:$G$2261,FALSE,0,1)</f>
        <v>15299182</v>
      </c>
      <c r="R46" s="18">
        <f>+_xlfn.XLOOKUP(P46,[2]Sheet!$C$2:$C$2261,[2]Sheet!$J$2:$J$2261,FALSE,0,1)</f>
        <v>13769262</v>
      </c>
      <c r="S46" s="15">
        <f t="shared" si="11"/>
        <v>0.89999988234665096</v>
      </c>
      <c r="T46" s="15"/>
      <c r="U46" s="15"/>
      <c r="V46" s="15"/>
      <c r="W46" s="19"/>
      <c r="X46" s="19"/>
      <c r="Y46" s="19"/>
      <c r="Z46" s="19"/>
      <c r="AA46" s="19"/>
      <c r="AB46" s="9">
        <v>15299182</v>
      </c>
      <c r="AC46" s="19"/>
      <c r="AD46" s="19"/>
      <c r="AE46" s="19"/>
      <c r="AF46" s="19"/>
      <c r="AG46" s="19"/>
      <c r="AH46" s="19"/>
      <c r="AI46" s="19"/>
      <c r="AJ46" s="19"/>
      <c r="AK46" s="19">
        <f t="shared" si="0"/>
        <v>15299182</v>
      </c>
      <c r="AL46" s="8">
        <v>0</v>
      </c>
      <c r="AM46" s="19"/>
      <c r="AN46" s="19"/>
      <c r="AO46" s="19"/>
      <c r="AP46" s="23">
        <v>42168442.050000004</v>
      </c>
      <c r="AQ46" s="19"/>
      <c r="AR46" s="19"/>
      <c r="AS46" s="19"/>
      <c r="AT46" s="19"/>
      <c r="AU46" s="19"/>
      <c r="AV46" s="19"/>
      <c r="AW46" s="19"/>
      <c r="AX46" s="19"/>
      <c r="AY46" s="19"/>
      <c r="AZ46" s="19">
        <f t="shared" si="1"/>
        <v>42168442.050000004</v>
      </c>
      <c r="BA46" s="19"/>
      <c r="BB46" s="19"/>
      <c r="BC46" s="19"/>
      <c r="BD46" s="19"/>
      <c r="BE46" s="19">
        <v>39260846.063804209</v>
      </c>
      <c r="BF46" s="19"/>
      <c r="BG46" s="19"/>
      <c r="BH46" s="19"/>
      <c r="BI46" s="19"/>
      <c r="BJ46" s="19"/>
      <c r="BK46" s="19"/>
      <c r="BL46" s="19"/>
      <c r="BM46" s="19"/>
      <c r="BN46" s="19"/>
      <c r="BO46" s="19">
        <f t="shared" si="2"/>
        <v>39260846.063804209</v>
      </c>
      <c r="BP46" s="19"/>
      <c r="BQ46" s="19"/>
      <c r="BR46" s="19"/>
      <c r="BS46" s="19"/>
      <c r="BT46" s="19">
        <v>40510723.185685612</v>
      </c>
      <c r="BU46" s="19"/>
      <c r="BV46" s="19"/>
      <c r="BW46" s="19"/>
      <c r="BX46" s="19"/>
      <c r="BY46" s="19"/>
      <c r="BZ46" s="19"/>
      <c r="CA46" s="19"/>
      <c r="CB46" s="19"/>
      <c r="CC46" s="19"/>
      <c r="CD46" s="19">
        <f t="shared" si="3"/>
        <v>40510723.185685612</v>
      </c>
      <c r="CE46" s="20">
        <v>2024258990056</v>
      </c>
      <c r="CF46" s="48" t="str">
        <f>+_xlfn.XLOOKUP(P46,'[1]x METAS'!$AD$3:$AD$408,'[1]x METAS'!$AF$3:$AF$408,FALSE,0,1)</f>
        <v>IMCRDZ</v>
      </c>
    </row>
    <row r="47" spans="1:84" hidden="1" x14ac:dyDescent="0.25">
      <c r="A47" s="47" t="s">
        <v>246</v>
      </c>
      <c r="B47" s="12" t="s">
        <v>87</v>
      </c>
      <c r="C47" s="12" t="s">
        <v>88</v>
      </c>
      <c r="D47" s="13" t="s">
        <v>247</v>
      </c>
      <c r="E47" s="12" t="s">
        <v>248</v>
      </c>
      <c r="F47" s="12" t="s">
        <v>249</v>
      </c>
      <c r="G47" s="14">
        <v>80</v>
      </c>
      <c r="H47" s="12" t="s">
        <v>91</v>
      </c>
      <c r="I47" s="14">
        <v>20</v>
      </c>
      <c r="J47" s="14"/>
      <c r="K47" s="15">
        <f t="shared" si="4"/>
        <v>0</v>
      </c>
      <c r="L47" s="15"/>
      <c r="M47" s="14">
        <v>20</v>
      </c>
      <c r="N47" s="14">
        <v>20</v>
      </c>
      <c r="O47" s="16">
        <v>20</v>
      </c>
      <c r="P47" s="16" t="str">
        <f>+_xlfn.XLOOKUP(F47,'[1]x METAS'!$X$3:$X$408,'[1]x METAS'!$AD$3:$AD$408,FALSE,0,1)</f>
        <v xml:space="preserve">Realizar 80 salidas a eventos artísticos y culturales de carácter regional, departamental, nacional y/o internacional realizados, en dónde participan los beneficiarios de los Procesos Públicos de Formación Artística (EFACZ) </v>
      </c>
      <c r="Q47" s="17">
        <f>+_xlfn.XLOOKUP(P47,[2]Sheet!$C$6:$C$2261,[2]Sheet!$G$6:$G$2261,FALSE,0,1)</f>
        <v>41164382</v>
      </c>
      <c r="R47" s="18">
        <f>+_xlfn.XLOOKUP(P47,[2]Sheet!$C$2:$C$2261,[2]Sheet!$J$2:$J$2261,FALSE,0,1)</f>
        <v>22238412</v>
      </c>
      <c r="S47" s="15">
        <f t="shared" si="11"/>
        <v>0.54023432199225052</v>
      </c>
      <c r="T47" s="15"/>
      <c r="U47" s="15"/>
      <c r="V47" s="15"/>
      <c r="W47" s="19"/>
      <c r="X47" s="19"/>
      <c r="Y47" s="19"/>
      <c r="Z47" s="19"/>
      <c r="AA47" s="19"/>
      <c r="AB47" s="9">
        <v>41164382</v>
      </c>
      <c r="AC47" s="19"/>
      <c r="AD47" s="19"/>
      <c r="AE47" s="19"/>
      <c r="AF47" s="19"/>
      <c r="AG47" s="19"/>
      <c r="AH47" s="19"/>
      <c r="AI47" s="19"/>
      <c r="AJ47" s="19"/>
      <c r="AK47" s="19">
        <f t="shared" si="0"/>
        <v>41164382</v>
      </c>
      <c r="AL47" s="8">
        <v>0</v>
      </c>
      <c r="AM47" s="19"/>
      <c r="AN47" s="19"/>
      <c r="AO47" s="19"/>
      <c r="AP47" s="23">
        <v>44271976.899999999</v>
      </c>
      <c r="AQ47" s="19"/>
      <c r="AR47" s="19"/>
      <c r="AS47" s="19"/>
      <c r="AT47" s="19"/>
      <c r="AU47" s="19"/>
      <c r="AV47" s="19"/>
      <c r="AW47" s="19"/>
      <c r="AX47" s="19"/>
      <c r="AY47" s="19"/>
      <c r="AZ47" s="19">
        <f t="shared" si="1"/>
        <v>44271976.899999999</v>
      </c>
      <c r="BA47" s="19"/>
      <c r="BB47" s="19"/>
      <c r="BC47" s="19"/>
      <c r="BD47" s="19"/>
      <c r="BE47" s="19">
        <v>41219338.100047156</v>
      </c>
      <c r="BF47" s="19"/>
      <c r="BG47" s="19"/>
      <c r="BH47" s="19"/>
      <c r="BI47" s="19"/>
      <c r="BJ47" s="19"/>
      <c r="BK47" s="19"/>
      <c r="BL47" s="19"/>
      <c r="BM47" s="19"/>
      <c r="BN47" s="19"/>
      <c r="BO47" s="19">
        <f t="shared" si="2"/>
        <v>41219338.100047156</v>
      </c>
      <c r="BP47" s="19"/>
      <c r="BQ47" s="19"/>
      <c r="BR47" s="19"/>
      <c r="BS47" s="19"/>
      <c r="BT47" s="19">
        <v>42531564.219337046</v>
      </c>
      <c r="BU47" s="19"/>
      <c r="BV47" s="19"/>
      <c r="BW47" s="19"/>
      <c r="BX47" s="19"/>
      <c r="BY47" s="19"/>
      <c r="BZ47" s="19"/>
      <c r="CA47" s="19"/>
      <c r="CB47" s="19"/>
      <c r="CC47" s="19"/>
      <c r="CD47" s="19">
        <f t="shared" si="3"/>
        <v>42531564.219337046</v>
      </c>
      <c r="CE47" s="20">
        <v>2024258990056</v>
      </c>
      <c r="CF47" s="48" t="str">
        <f>+_xlfn.XLOOKUP(P47,'[1]x METAS'!$AD$3:$AD$408,'[1]x METAS'!$AF$3:$AF$408,FALSE,0,1)</f>
        <v>IMCRDZ</v>
      </c>
    </row>
    <row r="48" spans="1:84" hidden="1" x14ac:dyDescent="0.25">
      <c r="A48" s="47" t="s">
        <v>250</v>
      </c>
      <c r="B48" s="12" t="s">
        <v>87</v>
      </c>
      <c r="C48" s="12" t="s">
        <v>88</v>
      </c>
      <c r="D48" s="13" t="s">
        <v>251</v>
      </c>
      <c r="E48" s="12" t="s">
        <v>252</v>
      </c>
      <c r="F48" s="12" t="s">
        <v>253</v>
      </c>
      <c r="G48" s="14">
        <v>1</v>
      </c>
      <c r="H48" s="12" t="s">
        <v>91</v>
      </c>
      <c r="I48" s="14">
        <v>0</v>
      </c>
      <c r="J48" s="14"/>
      <c r="K48" s="15" t="e">
        <f t="shared" si="4"/>
        <v>#DIV/0!</v>
      </c>
      <c r="L48" s="15"/>
      <c r="M48" s="14" t="s">
        <v>237</v>
      </c>
      <c r="N48" s="14">
        <v>0.33</v>
      </c>
      <c r="O48" s="16">
        <v>0.34</v>
      </c>
      <c r="P48" s="16" t="str">
        <f>+_xlfn.XLOOKUP(F48,'[1]x METAS'!$X$3:$X$408,'[1]x METAS'!$AD$3:$AD$408,FALSE,0,1)</f>
        <v>Ofertar y poner en funcionamiento un (1) programa de educación para el desarrollo humano y el trabajo denominado Danza Integral.</v>
      </c>
      <c r="Q48" s="17" t="b">
        <f>+_xlfn.XLOOKUP(P48,[2]Sheet!$C$6:$C$2261,[2]Sheet!$G$6:$G$2261,FALSE,0,1)</f>
        <v>0</v>
      </c>
      <c r="R48" s="16"/>
      <c r="S48" s="16"/>
      <c r="T48" s="16"/>
      <c r="U48" s="16"/>
      <c r="V48" s="16"/>
      <c r="W48" s="19"/>
      <c r="X48" s="19"/>
      <c r="Y48" s="19"/>
      <c r="Z48" s="19"/>
      <c r="AA48" s="19"/>
      <c r="AB48" s="19"/>
      <c r="AC48" s="19"/>
      <c r="AD48" s="19"/>
      <c r="AE48" s="19"/>
      <c r="AF48" s="19"/>
      <c r="AG48" s="19"/>
      <c r="AH48" s="19"/>
      <c r="AI48" s="19"/>
      <c r="AJ48" s="19"/>
      <c r="AK48" s="19" t="str">
        <f t="shared" si="0"/>
        <v/>
      </c>
      <c r="AL48" s="8">
        <v>0</v>
      </c>
      <c r="AM48" s="19"/>
      <c r="AN48" s="19"/>
      <c r="AO48" s="19"/>
      <c r="AP48" s="23">
        <v>84336795.900000006</v>
      </c>
      <c r="AQ48" s="19"/>
      <c r="AR48" s="19"/>
      <c r="AS48" s="19"/>
      <c r="AT48" s="19"/>
      <c r="AU48" s="19"/>
      <c r="AV48" s="19"/>
      <c r="AW48" s="19"/>
      <c r="AX48" s="19"/>
      <c r="AY48" s="19"/>
      <c r="AZ48" s="19">
        <f t="shared" si="1"/>
        <v>84336795.900000006</v>
      </c>
      <c r="BA48" s="19"/>
      <c r="BB48" s="19"/>
      <c r="BC48" s="19"/>
      <c r="BD48" s="19"/>
      <c r="BE48" s="19">
        <v>78521610.009169728</v>
      </c>
      <c r="BF48" s="19"/>
      <c r="BG48" s="19"/>
      <c r="BH48" s="19"/>
      <c r="BI48" s="19"/>
      <c r="BJ48" s="19"/>
      <c r="BK48" s="19"/>
      <c r="BL48" s="19"/>
      <c r="BM48" s="19"/>
      <c r="BN48" s="19"/>
      <c r="BO48" s="19">
        <f t="shared" si="2"/>
        <v>78521610.009169728</v>
      </c>
      <c r="BP48" s="19"/>
      <c r="BQ48" s="19"/>
      <c r="BR48" s="19"/>
      <c r="BS48" s="19"/>
      <c r="BT48" s="19">
        <v>81021361.638675138</v>
      </c>
      <c r="BU48" s="19"/>
      <c r="BV48" s="19"/>
      <c r="BW48" s="19"/>
      <c r="BX48" s="19"/>
      <c r="BY48" s="19"/>
      <c r="BZ48" s="19"/>
      <c r="CA48" s="19"/>
      <c r="CB48" s="19"/>
      <c r="CC48" s="19"/>
      <c r="CD48" s="19">
        <f t="shared" si="3"/>
        <v>81021361.638675138</v>
      </c>
      <c r="CE48" s="20">
        <v>2024258990056</v>
      </c>
      <c r="CF48" s="48" t="str">
        <f>+_xlfn.XLOOKUP(P48,'[1]x METAS'!$AD$3:$AD$408,'[1]x METAS'!$AF$3:$AF$408,FALSE,0,1)</f>
        <v>IMCRDZ</v>
      </c>
    </row>
    <row r="49" spans="1:84" hidden="1" x14ac:dyDescent="0.25">
      <c r="A49" s="47" t="s">
        <v>254</v>
      </c>
      <c r="B49" s="12" t="s">
        <v>87</v>
      </c>
      <c r="C49" s="12" t="s">
        <v>88</v>
      </c>
      <c r="D49" s="13" t="s">
        <v>255</v>
      </c>
      <c r="E49" s="12" t="s">
        <v>256</v>
      </c>
      <c r="F49" s="12" t="s">
        <v>257</v>
      </c>
      <c r="G49" s="14">
        <v>8</v>
      </c>
      <c r="H49" s="12" t="s">
        <v>91</v>
      </c>
      <c r="I49" s="14">
        <v>1</v>
      </c>
      <c r="J49" s="14"/>
      <c r="K49" s="15">
        <f t="shared" si="4"/>
        <v>0</v>
      </c>
      <c r="L49" s="15"/>
      <c r="M49" s="14">
        <v>2</v>
      </c>
      <c r="N49" s="14">
        <v>3</v>
      </c>
      <c r="O49" s="16">
        <v>2</v>
      </c>
      <c r="P49" s="16" t="str">
        <f>+_xlfn.XLOOKUP(F49,'[1]x METAS'!$X$3:$X$408,'[1]x METAS'!$AD$3:$AD$408,FALSE,0,1)</f>
        <v>Realización de pre producción, producción y publicación de 8 productos artísticos resultados de los Procesos Públicos de Formación Artística</v>
      </c>
      <c r="Q49" s="17">
        <f>+_xlfn.XLOOKUP(P49,[2]Sheet!$C$6:$C$2261,[2]Sheet!$G$6:$G$2261,FALSE,0,1)</f>
        <v>5000000</v>
      </c>
      <c r="R49" s="18">
        <f>+_xlfn.XLOOKUP(P49,[2]Sheet!$C$2:$C$2261,[2]Sheet!$J$2:$J$2261,FALSE,0,1)</f>
        <v>0</v>
      </c>
      <c r="S49" s="15">
        <f t="shared" ref="S49:S54" si="12">+R49/Q49</f>
        <v>0</v>
      </c>
      <c r="T49" s="15"/>
      <c r="U49" s="15"/>
      <c r="V49" s="15"/>
      <c r="W49" s="19"/>
      <c r="X49" s="19"/>
      <c r="Y49" s="19"/>
      <c r="Z49" s="19"/>
      <c r="AA49" s="19"/>
      <c r="AB49" s="9">
        <v>5000000</v>
      </c>
      <c r="AC49" s="19"/>
      <c r="AD49" s="19"/>
      <c r="AE49" s="19"/>
      <c r="AF49" s="19"/>
      <c r="AG49" s="19"/>
      <c r="AH49" s="19"/>
      <c r="AI49" s="19"/>
      <c r="AJ49" s="19"/>
      <c r="AK49" s="19">
        <f t="shared" si="0"/>
        <v>5000000</v>
      </c>
      <c r="AL49" s="8">
        <v>0</v>
      </c>
      <c r="AM49" s="19"/>
      <c r="AN49" s="19"/>
      <c r="AO49" s="19"/>
      <c r="AP49" s="23">
        <v>10000000</v>
      </c>
      <c r="AQ49" s="19"/>
      <c r="AR49" s="19"/>
      <c r="AS49" s="19"/>
      <c r="AT49" s="19"/>
      <c r="AU49" s="19"/>
      <c r="AV49" s="19"/>
      <c r="AW49" s="19"/>
      <c r="AX49" s="19"/>
      <c r="AY49" s="19"/>
      <c r="AZ49" s="19">
        <f t="shared" si="1"/>
        <v>10000000</v>
      </c>
      <c r="BA49" s="19"/>
      <c r="BB49" s="19"/>
      <c r="BC49" s="19"/>
      <c r="BD49" s="19"/>
      <c r="BE49" s="19">
        <v>9310480.5762688126</v>
      </c>
      <c r="BF49" s="19"/>
      <c r="BG49" s="19"/>
      <c r="BH49" s="19"/>
      <c r="BI49" s="19"/>
      <c r="BJ49" s="19"/>
      <c r="BK49" s="19"/>
      <c r="BL49" s="19"/>
      <c r="BM49" s="19"/>
      <c r="BN49" s="19"/>
      <c r="BO49" s="19">
        <f t="shared" si="2"/>
        <v>9310480.5762688126</v>
      </c>
      <c r="BP49" s="19"/>
      <c r="BQ49" s="19"/>
      <c r="BR49" s="19"/>
      <c r="BS49" s="19"/>
      <c r="BT49" s="19">
        <v>9606881.643303588</v>
      </c>
      <c r="BU49" s="19"/>
      <c r="BV49" s="19"/>
      <c r="BW49" s="19"/>
      <c r="BX49" s="19"/>
      <c r="BY49" s="19"/>
      <c r="BZ49" s="19"/>
      <c r="CA49" s="19"/>
      <c r="CB49" s="19"/>
      <c r="CC49" s="19"/>
      <c r="CD49" s="19">
        <f t="shared" si="3"/>
        <v>9606881.643303588</v>
      </c>
      <c r="CE49" s="20">
        <v>2024258990056</v>
      </c>
      <c r="CF49" s="48" t="str">
        <f>+_xlfn.XLOOKUP(P49,'[1]x METAS'!$AD$3:$AD$408,'[1]x METAS'!$AF$3:$AF$408,FALSE,0,1)</f>
        <v>IMCRDZ</v>
      </c>
    </row>
    <row r="50" spans="1:84" hidden="1" x14ac:dyDescent="0.25">
      <c r="A50" s="47" t="s">
        <v>258</v>
      </c>
      <c r="B50" s="12" t="s">
        <v>87</v>
      </c>
      <c r="C50" s="12" t="s">
        <v>88</v>
      </c>
      <c r="D50" s="13" t="s">
        <v>259</v>
      </c>
      <c r="E50" s="12" t="s">
        <v>147</v>
      </c>
      <c r="F50" s="12" t="s">
        <v>260</v>
      </c>
      <c r="G50" s="14">
        <v>3</v>
      </c>
      <c r="H50" s="12" t="s">
        <v>91</v>
      </c>
      <c r="I50" s="14">
        <v>0.75</v>
      </c>
      <c r="J50" s="14"/>
      <c r="K50" s="15">
        <f t="shared" si="4"/>
        <v>0</v>
      </c>
      <c r="L50" s="15"/>
      <c r="M50" s="14" t="s">
        <v>261</v>
      </c>
      <c r="N50" s="14" t="s">
        <v>261</v>
      </c>
      <c r="O50" s="16" t="s">
        <v>261</v>
      </c>
      <c r="P50" s="16" t="str">
        <f>+_xlfn.XLOOKUP(F50,'[1]x METAS'!$X$3:$X$408,'[1]x METAS'!$AD$3:$AD$408,FALSE,0,1)</f>
        <v>Implementar 3 estrategias  de formación dirigidas a la Primera Infancia, Personas con Discapacidad, Adulto Mayor, Comunidad LGTBIQ y Víctimas del Conflicto del Municipio de Zipaquirá.</v>
      </c>
      <c r="Q50" s="17">
        <f>+_xlfn.XLOOKUP(P50,[2]Sheet!$C$6:$C$2261,[2]Sheet!$G$6:$G$2261,FALSE,0,1)</f>
        <v>5000000</v>
      </c>
      <c r="R50" s="18">
        <f>+_xlfn.XLOOKUP(P50,[2]Sheet!$C$2:$C$2261,[2]Sheet!$J$2:$J$2261,FALSE,0,1)</f>
        <v>0</v>
      </c>
      <c r="S50" s="15">
        <f t="shared" si="12"/>
        <v>0</v>
      </c>
      <c r="T50" s="15"/>
      <c r="U50" s="15"/>
      <c r="V50" s="15"/>
      <c r="W50" s="19"/>
      <c r="X50" s="19"/>
      <c r="Y50" s="19"/>
      <c r="Z50" s="19"/>
      <c r="AA50" s="19"/>
      <c r="AB50" s="9">
        <v>5000000</v>
      </c>
      <c r="AC50" s="19"/>
      <c r="AD50" s="19"/>
      <c r="AE50" s="19"/>
      <c r="AF50" s="19"/>
      <c r="AG50" s="19"/>
      <c r="AH50" s="19"/>
      <c r="AI50" s="19"/>
      <c r="AJ50" s="19"/>
      <c r="AK50" s="19">
        <f t="shared" si="0"/>
        <v>5000000</v>
      </c>
      <c r="AL50" s="8">
        <v>0</v>
      </c>
      <c r="AM50" s="19"/>
      <c r="AN50" s="19"/>
      <c r="AO50" s="19"/>
      <c r="AP50" s="23"/>
      <c r="AQ50" s="19"/>
      <c r="AR50" s="19"/>
      <c r="AS50" s="19"/>
      <c r="AT50" s="19"/>
      <c r="AU50" s="19"/>
      <c r="AV50" s="19"/>
      <c r="AW50" s="19"/>
      <c r="AX50" s="19"/>
      <c r="AY50" s="19"/>
      <c r="AZ50" s="19">
        <f t="shared" si="1"/>
        <v>0</v>
      </c>
      <c r="BA50" s="19"/>
      <c r="BB50" s="19"/>
      <c r="BC50" s="19"/>
      <c r="BD50" s="19"/>
      <c r="BE50" s="19"/>
      <c r="BF50" s="19"/>
      <c r="BG50" s="19"/>
      <c r="BH50" s="19"/>
      <c r="BI50" s="19"/>
      <c r="BJ50" s="19"/>
      <c r="BK50" s="19"/>
      <c r="BL50" s="19"/>
      <c r="BM50" s="19"/>
      <c r="BN50" s="19"/>
      <c r="BO50" s="19" t="str">
        <f t="shared" si="2"/>
        <v/>
      </c>
      <c r="BP50" s="19"/>
      <c r="BQ50" s="19"/>
      <c r="BR50" s="19"/>
      <c r="BS50" s="19"/>
      <c r="BT50" s="19"/>
      <c r="BU50" s="19"/>
      <c r="BV50" s="19"/>
      <c r="BW50" s="19"/>
      <c r="BX50" s="19"/>
      <c r="BY50" s="19"/>
      <c r="BZ50" s="19"/>
      <c r="CA50" s="19"/>
      <c r="CB50" s="19"/>
      <c r="CC50" s="19"/>
      <c r="CD50" s="19" t="str">
        <f t="shared" si="3"/>
        <v/>
      </c>
      <c r="CE50" s="20">
        <v>2024258990056</v>
      </c>
      <c r="CF50" s="48" t="str">
        <f>+_xlfn.XLOOKUP(P50,'[1]x METAS'!$AD$3:$AD$408,'[1]x METAS'!$AF$3:$AF$408,FALSE,0,1)</f>
        <v>IMCRDZ</v>
      </c>
    </row>
    <row r="51" spans="1:84" ht="45" hidden="1" x14ac:dyDescent="0.25">
      <c r="A51" s="47" t="s">
        <v>262</v>
      </c>
      <c r="B51" s="12" t="s">
        <v>87</v>
      </c>
      <c r="C51" s="12" t="s">
        <v>88</v>
      </c>
      <c r="D51" s="13" t="s">
        <v>263</v>
      </c>
      <c r="E51" s="12" t="s">
        <v>264</v>
      </c>
      <c r="F51" s="12" t="s">
        <v>265</v>
      </c>
      <c r="G51" s="14">
        <v>8</v>
      </c>
      <c r="H51" s="12" t="s">
        <v>114</v>
      </c>
      <c r="I51" s="14">
        <v>3</v>
      </c>
      <c r="J51" s="14"/>
      <c r="K51" s="15">
        <f t="shared" si="4"/>
        <v>0</v>
      </c>
      <c r="L51" s="15"/>
      <c r="M51" s="14">
        <v>5</v>
      </c>
      <c r="N51" s="14">
        <v>7</v>
      </c>
      <c r="O51" s="16">
        <v>8</v>
      </c>
      <c r="P51" s="22" t="str">
        <f>+_xlfn.XLOOKUP(F51,'[1]x METAS'!$X$3:$X$408,'[1]x METAS'!$AD$3:$AD$408,FALSE,0,1)</f>
        <v>Realizar 8 asistencias técnicas dirigidas a los espacios de Participación Sectorial 
(Consejo Municipal de Cultura; Red Municipal de Organizaciones Culturales; Red Municipal de Creadores y Gestores Culturales, Red de Acudientes de los Procesos de Formación Artística; Red de Museos de Zipaquirá)</v>
      </c>
      <c r="Q51" s="17">
        <v>17707952</v>
      </c>
      <c r="R51" s="18">
        <v>11779720</v>
      </c>
      <c r="S51" s="15">
        <f t="shared" si="12"/>
        <v>0.66522204261678597</v>
      </c>
      <c r="T51" s="15"/>
      <c r="U51" s="15"/>
      <c r="V51" s="15"/>
      <c r="W51" s="19"/>
      <c r="X51" s="19"/>
      <c r="Y51" s="19"/>
      <c r="Z51" s="19"/>
      <c r="AA51" s="9">
        <v>17707952</v>
      </c>
      <c r="AB51" s="19"/>
      <c r="AC51" s="19"/>
      <c r="AD51" s="19"/>
      <c r="AE51" s="19"/>
      <c r="AF51" s="19"/>
      <c r="AG51" s="19"/>
      <c r="AH51" s="19"/>
      <c r="AI51" s="19"/>
      <c r="AJ51" s="19"/>
      <c r="AK51" s="19">
        <f t="shared" si="0"/>
        <v>17707952</v>
      </c>
      <c r="AL51" s="19">
        <v>0</v>
      </c>
      <c r="AM51" s="19"/>
      <c r="AN51" s="19"/>
      <c r="AO51" s="19"/>
      <c r="AP51" s="23">
        <v>39675861.799999997</v>
      </c>
      <c r="AQ51" s="19"/>
      <c r="AR51" s="19"/>
      <c r="AS51" s="19"/>
      <c r="AT51" s="19"/>
      <c r="AU51" s="19"/>
      <c r="AV51" s="19"/>
      <c r="AW51" s="19"/>
      <c r="AX51" s="19"/>
      <c r="AY51" s="19"/>
      <c r="AZ51" s="19">
        <f t="shared" si="1"/>
        <v>39675861.799999997</v>
      </c>
      <c r="BA51" s="19"/>
      <c r="BB51" s="19"/>
      <c r="BC51" s="19"/>
      <c r="BD51" s="19"/>
      <c r="BE51" s="19">
        <v>36940134.063562579</v>
      </c>
      <c r="BF51" s="19"/>
      <c r="BG51" s="19"/>
      <c r="BH51" s="19"/>
      <c r="BI51" s="19"/>
      <c r="BJ51" s="19"/>
      <c r="BK51" s="19"/>
      <c r="BL51" s="19"/>
      <c r="BM51" s="19"/>
      <c r="BN51" s="19"/>
      <c r="BO51" s="19">
        <f t="shared" si="2"/>
        <v>36940134.063562579</v>
      </c>
      <c r="BP51" s="19"/>
      <c r="BQ51" s="19"/>
      <c r="BR51" s="19"/>
      <c r="BS51" s="19"/>
      <c r="BT51" s="19">
        <v>38116130.840867005</v>
      </c>
      <c r="BU51" s="19"/>
      <c r="BV51" s="19"/>
      <c r="BW51" s="19"/>
      <c r="BX51" s="19"/>
      <c r="BY51" s="19"/>
      <c r="BZ51" s="19"/>
      <c r="CA51" s="19"/>
      <c r="CB51" s="19"/>
      <c r="CC51" s="19"/>
      <c r="CD51" s="19">
        <f t="shared" si="3"/>
        <v>38116130.840867005</v>
      </c>
      <c r="CE51" s="20">
        <v>2024258990056</v>
      </c>
      <c r="CF51" s="48" t="str">
        <f>+_xlfn.XLOOKUP(P51,'[1]x METAS'!$AD$3:$AD$408,'[1]x METAS'!$AF$3:$AF$408,FALSE,0,1)</f>
        <v>IMCRDZ</v>
      </c>
    </row>
    <row r="52" spans="1:84" hidden="1" x14ac:dyDescent="0.25">
      <c r="A52" s="47" t="s">
        <v>266</v>
      </c>
      <c r="B52" s="12" t="s">
        <v>87</v>
      </c>
      <c r="C52" s="12" t="s">
        <v>88</v>
      </c>
      <c r="D52" s="13" t="s">
        <v>247</v>
      </c>
      <c r="E52" s="12" t="s">
        <v>248</v>
      </c>
      <c r="F52" s="12" t="s">
        <v>267</v>
      </c>
      <c r="G52" s="14">
        <v>90</v>
      </c>
      <c r="H52" s="12" t="s">
        <v>114</v>
      </c>
      <c r="I52" s="14">
        <v>90</v>
      </c>
      <c r="J52" s="14"/>
      <c r="K52" s="15">
        <f t="shared" si="4"/>
        <v>0</v>
      </c>
      <c r="L52" s="15"/>
      <c r="M52" s="14">
        <v>90</v>
      </c>
      <c r="N52" s="14">
        <v>90</v>
      </c>
      <c r="O52" s="16">
        <v>90</v>
      </c>
      <c r="P52" s="16" t="str">
        <f>+_xlfn.XLOOKUP(F52,'[1]x METAS'!$X$3:$X$408,'[1]x METAS'!$AD$3:$AD$408,FALSE,0,1)</f>
        <v>Realizar 90 eventos culturales (Acuerdo No. 05 de 2019, muestras PPFA y apoyos a eventos)</v>
      </c>
      <c r="Q52" s="17">
        <f>+_xlfn.XLOOKUP(P52,[2]Sheet!$C$6:$C$2261,[2]Sheet!$G$6:$G$2261,FALSE,0,1)</f>
        <v>180058884</v>
      </c>
      <c r="R52" s="18">
        <f>+_xlfn.XLOOKUP(P52,[2]Sheet!$C$2:$C$2261,[2]Sheet!$J$2:$J$2261,FALSE,0,1)</f>
        <v>130500000</v>
      </c>
      <c r="S52" s="15">
        <f t="shared" si="12"/>
        <v>0.72476290589471826</v>
      </c>
      <c r="T52" s="15"/>
      <c r="U52" s="15"/>
      <c r="V52" s="15"/>
      <c r="W52" s="9">
        <v>100000000</v>
      </c>
      <c r="X52" s="19"/>
      <c r="Y52" s="19"/>
      <c r="Z52" s="19"/>
      <c r="AA52" s="19"/>
      <c r="AB52" s="19"/>
      <c r="AC52" s="19"/>
      <c r="AD52" s="19"/>
      <c r="AE52" s="19"/>
      <c r="AF52" s="19"/>
      <c r="AG52" s="19"/>
      <c r="AH52" s="19"/>
      <c r="AI52" s="19"/>
      <c r="AJ52" s="19"/>
      <c r="AK52" s="19">
        <f t="shared" si="0"/>
        <v>100000000</v>
      </c>
      <c r="AL52" s="19">
        <v>42000000</v>
      </c>
      <c r="AM52" s="19"/>
      <c r="AN52" s="19"/>
      <c r="AO52" s="19"/>
      <c r="AP52" s="23">
        <v>115648248.25</v>
      </c>
      <c r="AQ52" s="19">
        <v>26999.75</v>
      </c>
      <c r="AR52" s="19"/>
      <c r="AS52" s="19"/>
      <c r="AT52" s="19"/>
      <c r="AU52" s="19"/>
      <c r="AV52" s="19"/>
      <c r="AW52" s="19"/>
      <c r="AX52" s="19"/>
      <c r="AY52" s="19"/>
      <c r="AZ52" s="19">
        <f t="shared" si="1"/>
        <v>157675248</v>
      </c>
      <c r="BA52" s="19"/>
      <c r="BB52" s="19"/>
      <c r="BC52" s="19"/>
      <c r="BD52" s="19"/>
      <c r="BE52" s="19">
        <v>107674076.90111387</v>
      </c>
      <c r="BF52" s="19"/>
      <c r="BG52" s="19"/>
      <c r="BH52" s="19"/>
      <c r="BI52" s="19"/>
      <c r="BJ52" s="19"/>
      <c r="BK52" s="19"/>
      <c r="BL52" s="19"/>
      <c r="BM52" s="19"/>
      <c r="BN52" s="19"/>
      <c r="BO52" s="19">
        <f t="shared" si="2"/>
        <v>107674076.90111387</v>
      </c>
      <c r="BP52" s="19"/>
      <c r="BQ52" s="19"/>
      <c r="BR52" s="19"/>
      <c r="BS52" s="19"/>
      <c r="BT52" s="19">
        <v>111101903.31931412</v>
      </c>
      <c r="BU52" s="19"/>
      <c r="BV52" s="19"/>
      <c r="BW52" s="19"/>
      <c r="BX52" s="19"/>
      <c r="BY52" s="19"/>
      <c r="BZ52" s="19"/>
      <c r="CA52" s="19"/>
      <c r="CB52" s="19"/>
      <c r="CC52" s="19"/>
      <c r="CD52" s="19">
        <f t="shared" si="3"/>
        <v>111101903.31931412</v>
      </c>
      <c r="CE52" s="20">
        <v>2024258990056</v>
      </c>
      <c r="CF52" s="48" t="str">
        <f>+_xlfn.XLOOKUP(P52,'[1]x METAS'!$AD$3:$AD$408,'[1]x METAS'!$AF$3:$AF$408,FALSE,0,1)</f>
        <v>IMCRDZ</v>
      </c>
    </row>
    <row r="53" spans="1:84" hidden="1" x14ac:dyDescent="0.25">
      <c r="A53" s="47" t="s">
        <v>268</v>
      </c>
      <c r="B53" s="12" t="s">
        <v>87</v>
      </c>
      <c r="C53" s="12" t="s">
        <v>88</v>
      </c>
      <c r="D53" s="13" t="s">
        <v>269</v>
      </c>
      <c r="E53" s="12" t="s">
        <v>270</v>
      </c>
      <c r="F53" s="12" t="s">
        <v>271</v>
      </c>
      <c r="G53" s="14">
        <v>4</v>
      </c>
      <c r="H53" s="12" t="s">
        <v>91</v>
      </c>
      <c r="I53" s="14">
        <v>1</v>
      </c>
      <c r="J53" s="14"/>
      <c r="K53" s="15">
        <f t="shared" si="4"/>
        <v>0</v>
      </c>
      <c r="L53" s="15"/>
      <c r="M53" s="14">
        <v>1</v>
      </c>
      <c r="N53" s="14">
        <v>1</v>
      </c>
      <c r="O53" s="16">
        <v>1</v>
      </c>
      <c r="P53" s="16" t="str">
        <f>+_xlfn.XLOOKUP(F53,'[1]x METAS'!$X$3:$X$408,'[1]x METAS'!$AD$3:$AD$408,FALSE,0,1)</f>
        <v>Realizar 4 mantenimientos  a la Infraestructura Cultural de naturaleza pública del Municipio de Zipaquirá (Teatro Bicentenario)</v>
      </c>
      <c r="Q53" s="17">
        <f>+_xlfn.XLOOKUP(P53,[2]Sheet!$C$6:$C$2261,[2]Sheet!$G$6:$G$2261,FALSE,0,1)</f>
        <v>40000000</v>
      </c>
      <c r="R53" s="18">
        <f>+_xlfn.XLOOKUP(P53,[2]Sheet!$C$2:$C$2261,[2]Sheet!$J$2:$J$2261,FALSE,0,1)</f>
        <v>0</v>
      </c>
      <c r="S53" s="15">
        <f t="shared" si="12"/>
        <v>0</v>
      </c>
      <c r="T53" s="15"/>
      <c r="U53" s="15"/>
      <c r="V53" s="15"/>
      <c r="W53" s="9">
        <v>96800000</v>
      </c>
      <c r="X53" s="19"/>
      <c r="Y53" s="19"/>
      <c r="Z53" s="19"/>
      <c r="AA53" s="19"/>
      <c r="AB53" s="9">
        <v>20000000</v>
      </c>
      <c r="AC53" s="19"/>
      <c r="AD53" s="19"/>
      <c r="AE53" s="19"/>
      <c r="AF53" s="19"/>
      <c r="AG53" s="19"/>
      <c r="AH53" s="19"/>
      <c r="AI53" s="19"/>
      <c r="AJ53" s="19"/>
      <c r="AK53" s="19">
        <f t="shared" si="0"/>
        <v>116800000</v>
      </c>
      <c r="AL53" s="19">
        <v>73000000</v>
      </c>
      <c r="AM53" s="19"/>
      <c r="AN53" s="19"/>
      <c r="AO53" s="19"/>
      <c r="AP53" s="23"/>
      <c r="AQ53" s="19">
        <v>68563848</v>
      </c>
      <c r="AR53" s="19"/>
      <c r="AS53" s="19"/>
      <c r="AT53" s="19"/>
      <c r="AU53" s="19"/>
      <c r="AV53" s="19"/>
      <c r="AW53" s="19"/>
      <c r="AX53" s="19"/>
      <c r="AY53" s="19"/>
      <c r="AZ53" s="19">
        <f t="shared" si="1"/>
        <v>141563848</v>
      </c>
      <c r="BA53" s="19"/>
      <c r="BB53" s="19"/>
      <c r="BC53" s="19"/>
      <c r="BD53" s="19"/>
      <c r="BE53" s="19"/>
      <c r="BF53" s="19"/>
      <c r="BG53" s="19"/>
      <c r="BH53" s="19"/>
      <c r="BI53" s="19"/>
      <c r="BJ53" s="19"/>
      <c r="BK53" s="19"/>
      <c r="BL53" s="19"/>
      <c r="BM53" s="19"/>
      <c r="BN53" s="19"/>
      <c r="BO53" s="19" t="str">
        <f t="shared" si="2"/>
        <v/>
      </c>
      <c r="BP53" s="19"/>
      <c r="BQ53" s="19"/>
      <c r="BR53" s="19"/>
      <c r="BS53" s="19"/>
      <c r="BT53" s="19"/>
      <c r="BU53" s="19"/>
      <c r="BV53" s="19"/>
      <c r="BW53" s="19"/>
      <c r="BX53" s="19"/>
      <c r="BY53" s="19"/>
      <c r="BZ53" s="19"/>
      <c r="CA53" s="19"/>
      <c r="CB53" s="19"/>
      <c r="CC53" s="19"/>
      <c r="CD53" s="19" t="str">
        <f t="shared" si="3"/>
        <v/>
      </c>
      <c r="CE53" s="20">
        <v>2024258990056</v>
      </c>
      <c r="CF53" s="48" t="str">
        <f>+_xlfn.XLOOKUP(P53,'[1]x METAS'!$AD$3:$AD$408,'[1]x METAS'!$AF$3:$AF$408,FALSE,0,1)</f>
        <v>IMCRDZ</v>
      </c>
    </row>
    <row r="54" spans="1:84" hidden="1" x14ac:dyDescent="0.25">
      <c r="A54" s="47" t="s">
        <v>272</v>
      </c>
      <c r="B54" s="12" t="s">
        <v>87</v>
      </c>
      <c r="C54" s="12" t="s">
        <v>88</v>
      </c>
      <c r="D54" s="13" t="s">
        <v>273</v>
      </c>
      <c r="E54" s="12" t="s">
        <v>274</v>
      </c>
      <c r="F54" s="12" t="s">
        <v>275</v>
      </c>
      <c r="G54" s="14">
        <v>4</v>
      </c>
      <c r="H54" s="12" t="s">
        <v>91</v>
      </c>
      <c r="I54" s="14">
        <v>0.5</v>
      </c>
      <c r="J54" s="14"/>
      <c r="K54" s="15">
        <f t="shared" si="4"/>
        <v>0</v>
      </c>
      <c r="L54" s="15"/>
      <c r="M54" s="14" t="s">
        <v>276</v>
      </c>
      <c r="N54" s="14">
        <v>1</v>
      </c>
      <c r="O54" s="16">
        <v>1</v>
      </c>
      <c r="P54" s="16" t="str">
        <f>+_xlfn.XLOOKUP(F54,'[1]x METAS'!$X$3:$X$408,'[1]x METAS'!$AD$3:$AD$408,FALSE,0,1)</f>
        <v xml:space="preserve">Realización de 4 convocatorias del programa Espacios Concertados para el fortalecimiento de la oferta cultural  realizada en la infraestructura de naturaleza privada </v>
      </c>
      <c r="Q54" s="17">
        <f>+_xlfn.XLOOKUP(P54,[2]Sheet!$C$6:$C$2261,[2]Sheet!$G$6:$G$2261,FALSE,0,1)</f>
        <v>5000000</v>
      </c>
      <c r="R54" s="18">
        <f>+_xlfn.XLOOKUP(P54,[2]Sheet!$C$2:$C$2261,[2]Sheet!$J$2:$J$2261,FALSE,0,1)</f>
        <v>0</v>
      </c>
      <c r="S54" s="15">
        <f t="shared" si="12"/>
        <v>0</v>
      </c>
      <c r="T54" s="15"/>
      <c r="U54" s="15"/>
      <c r="V54" s="15"/>
      <c r="W54" s="9">
        <v>5000000</v>
      </c>
      <c r="X54" s="19"/>
      <c r="Y54" s="19"/>
      <c r="Z54" s="19"/>
      <c r="AA54" s="19"/>
      <c r="AB54" s="19"/>
      <c r="AC54" s="19"/>
      <c r="AD54" s="19"/>
      <c r="AE54" s="19"/>
      <c r="AF54" s="19"/>
      <c r="AG54" s="19"/>
      <c r="AH54" s="19"/>
      <c r="AI54" s="19"/>
      <c r="AJ54" s="19"/>
      <c r="AK54" s="19">
        <f t="shared" si="0"/>
        <v>5000000</v>
      </c>
      <c r="AL54" s="19">
        <v>0</v>
      </c>
      <c r="AM54" s="19"/>
      <c r="AN54" s="19"/>
      <c r="AO54" s="19"/>
      <c r="AP54" s="23">
        <v>45415507.799999997</v>
      </c>
      <c r="AQ54" s="19"/>
      <c r="AR54" s="19"/>
      <c r="AS54" s="19"/>
      <c r="AT54" s="19"/>
      <c r="AU54" s="19"/>
      <c r="AV54" s="19"/>
      <c r="AW54" s="19"/>
      <c r="AX54" s="19"/>
      <c r="AY54" s="19"/>
      <c r="AZ54" s="19">
        <f t="shared" si="1"/>
        <v>45415507.799999997</v>
      </c>
      <c r="BA54" s="19"/>
      <c r="BB54" s="19"/>
      <c r="BC54" s="19"/>
      <c r="BD54" s="19"/>
      <c r="BE54" s="19">
        <v>42284020.323328473</v>
      </c>
      <c r="BF54" s="19"/>
      <c r="BG54" s="19"/>
      <c r="BH54" s="19"/>
      <c r="BI54" s="19"/>
      <c r="BJ54" s="19"/>
      <c r="BK54" s="19"/>
      <c r="BL54" s="19"/>
      <c r="BM54" s="19"/>
      <c r="BN54" s="19"/>
      <c r="BO54" s="19">
        <f t="shared" si="2"/>
        <v>42284020.323328473</v>
      </c>
      <c r="BP54" s="19"/>
      <c r="BQ54" s="19"/>
      <c r="BR54" s="19"/>
      <c r="BS54" s="19"/>
      <c r="BT54" s="19">
        <v>43630140.820513085</v>
      </c>
      <c r="BU54" s="19"/>
      <c r="BV54" s="19"/>
      <c r="BW54" s="19"/>
      <c r="BX54" s="19"/>
      <c r="BY54" s="19"/>
      <c r="BZ54" s="19"/>
      <c r="CA54" s="19"/>
      <c r="CB54" s="19"/>
      <c r="CC54" s="19"/>
      <c r="CD54" s="19">
        <f t="shared" si="3"/>
        <v>43630140.820513085</v>
      </c>
      <c r="CE54" s="20">
        <v>2024258990056</v>
      </c>
      <c r="CF54" s="48" t="str">
        <f>+_xlfn.XLOOKUP(P54,'[1]x METAS'!$AD$3:$AD$408,'[1]x METAS'!$AF$3:$AF$408,FALSE,0,1)</f>
        <v>IMCRDZ</v>
      </c>
    </row>
    <row r="55" spans="1:84" hidden="1" x14ac:dyDescent="0.25">
      <c r="A55" s="47" t="s">
        <v>277</v>
      </c>
      <c r="B55" s="12" t="s">
        <v>87</v>
      </c>
      <c r="C55" s="12" t="s">
        <v>88</v>
      </c>
      <c r="D55" s="13" t="s">
        <v>278</v>
      </c>
      <c r="E55" s="12" t="s">
        <v>279</v>
      </c>
      <c r="F55" s="12" t="s">
        <v>280</v>
      </c>
      <c r="G55" s="14">
        <v>1</v>
      </c>
      <c r="H55" s="12" t="s">
        <v>91</v>
      </c>
      <c r="I55" s="14">
        <v>0</v>
      </c>
      <c r="J55" s="14"/>
      <c r="K55" s="15" t="e">
        <f t="shared" si="4"/>
        <v>#DIV/0!</v>
      </c>
      <c r="L55" s="15"/>
      <c r="M55" s="14" t="s">
        <v>237</v>
      </c>
      <c r="N55" s="14" t="s">
        <v>237</v>
      </c>
      <c r="O55" s="16" t="s">
        <v>238</v>
      </c>
      <c r="P55" s="16" t="str">
        <f>+_xlfn.XLOOKUP(F55,'[1]x METAS'!$X$3:$X$408,'[1]x METAS'!$AD$3:$AD$408,FALSE,0,1)</f>
        <v>Formular la Política Pública de Cultura de Zipaquirá</v>
      </c>
      <c r="Q55" s="17" t="b">
        <f>+_xlfn.XLOOKUP(P55,[2]Sheet!$C$6:$C$2261,[2]Sheet!$G$6:$G$2261,FALSE,0,1)</f>
        <v>0</v>
      </c>
      <c r="R55" s="16"/>
      <c r="S55" s="16"/>
      <c r="T55" s="16"/>
      <c r="U55" s="16"/>
      <c r="V55" s="16"/>
      <c r="W55" s="19"/>
      <c r="X55" s="19"/>
      <c r="Y55" s="19"/>
      <c r="Z55" s="19"/>
      <c r="AA55" s="19"/>
      <c r="AB55" s="19"/>
      <c r="AC55" s="19"/>
      <c r="AD55" s="19"/>
      <c r="AE55" s="19"/>
      <c r="AF55" s="19"/>
      <c r="AG55" s="19"/>
      <c r="AH55" s="19"/>
      <c r="AI55" s="19"/>
      <c r="AJ55" s="19"/>
      <c r="AK55" s="19" t="str">
        <f t="shared" si="0"/>
        <v/>
      </c>
      <c r="AL55" s="19">
        <v>0</v>
      </c>
      <c r="AM55" s="19"/>
      <c r="AN55" s="19"/>
      <c r="AO55" s="19"/>
      <c r="AP55" s="23">
        <v>15415507.799999999</v>
      </c>
      <c r="AQ55" s="19"/>
      <c r="AR55" s="19"/>
      <c r="AS55" s="19"/>
      <c r="AT55" s="19"/>
      <c r="AU55" s="19"/>
      <c r="AV55" s="19"/>
      <c r="AW55" s="19"/>
      <c r="AX55" s="19"/>
      <c r="AY55" s="19"/>
      <c r="AZ55" s="19">
        <f t="shared" si="1"/>
        <v>15415507.799999999</v>
      </c>
      <c r="BA55" s="19"/>
      <c r="BB55" s="19"/>
      <c r="BC55" s="19"/>
      <c r="BD55" s="19"/>
      <c r="BE55" s="19">
        <v>14352578.594522037</v>
      </c>
      <c r="BF55" s="19"/>
      <c r="BG55" s="19"/>
      <c r="BH55" s="19"/>
      <c r="BI55" s="19"/>
      <c r="BJ55" s="19"/>
      <c r="BK55" s="19"/>
      <c r="BL55" s="19"/>
      <c r="BM55" s="19"/>
      <c r="BN55" s="19"/>
      <c r="BO55" s="19">
        <f t="shared" si="2"/>
        <v>14352578.594522037</v>
      </c>
      <c r="BP55" s="19"/>
      <c r="BQ55" s="19"/>
      <c r="BR55" s="19"/>
      <c r="BS55" s="19"/>
      <c r="BT55" s="19">
        <v>14809495.890602326</v>
      </c>
      <c r="BU55" s="19"/>
      <c r="BV55" s="19"/>
      <c r="BW55" s="19"/>
      <c r="BX55" s="19"/>
      <c r="BY55" s="19"/>
      <c r="BZ55" s="19"/>
      <c r="CA55" s="19"/>
      <c r="CB55" s="19"/>
      <c r="CC55" s="19"/>
      <c r="CD55" s="19">
        <f t="shared" si="3"/>
        <v>14809495.890602326</v>
      </c>
      <c r="CE55" s="20">
        <v>2024258990056</v>
      </c>
      <c r="CF55" s="48" t="str">
        <f>+_xlfn.XLOOKUP(P55,'[1]x METAS'!$AD$3:$AD$408,'[1]x METAS'!$AF$3:$AF$408,FALSE,0,1)</f>
        <v>IMCRDZ</v>
      </c>
    </row>
    <row r="56" spans="1:84" hidden="1" x14ac:dyDescent="0.25">
      <c r="A56" s="47" t="s">
        <v>281</v>
      </c>
      <c r="B56" s="12" t="s">
        <v>87</v>
      </c>
      <c r="C56" s="12" t="s">
        <v>88</v>
      </c>
      <c r="D56" s="13" t="s">
        <v>282</v>
      </c>
      <c r="E56" s="12" t="s">
        <v>283</v>
      </c>
      <c r="F56" s="12" t="s">
        <v>284</v>
      </c>
      <c r="G56" s="14">
        <v>8</v>
      </c>
      <c r="H56" s="12" t="s">
        <v>114</v>
      </c>
      <c r="I56" s="14">
        <v>0.5</v>
      </c>
      <c r="J56" s="14"/>
      <c r="K56" s="15">
        <f t="shared" si="4"/>
        <v>0</v>
      </c>
      <c r="L56" s="15"/>
      <c r="M56" s="14">
        <v>4</v>
      </c>
      <c r="N56" s="14">
        <v>6</v>
      </c>
      <c r="O56" s="16">
        <v>8</v>
      </c>
      <c r="P56" s="16" t="str">
        <f>+_xlfn.XLOOKUP(F56,'[1]x METAS'!$X$3:$X$408,'[1]x METAS'!$AD$3:$AD$408,FALSE,0,1)</f>
        <v>Promover y consolidar 8 eventos culturales de la agenda Zipaquirá Festiva - Experiencia Zipa, en articulación con el sector cultural independiente</v>
      </c>
      <c r="Q56" s="17">
        <f>+_xlfn.XLOOKUP(P56,[2]Sheet!$C$6:$C$2261,[2]Sheet!$G$6:$G$2261,FALSE,0,1)</f>
        <v>2000000</v>
      </c>
      <c r="R56" s="18">
        <f>+_xlfn.XLOOKUP(P56,[2]Sheet!$C$2:$C$2261,[2]Sheet!$J$2:$J$2261,FALSE,0,1)</f>
        <v>0</v>
      </c>
      <c r="S56" s="15">
        <f t="shared" ref="S56:S59" si="13">+R56/Q56</f>
        <v>0</v>
      </c>
      <c r="T56" s="15"/>
      <c r="U56" s="15"/>
      <c r="V56" s="15"/>
      <c r="W56" s="9">
        <v>2000000</v>
      </c>
      <c r="X56" s="19"/>
      <c r="Y56" s="19"/>
      <c r="Z56" s="19"/>
      <c r="AA56" s="19"/>
      <c r="AB56" s="19"/>
      <c r="AC56" s="19"/>
      <c r="AD56" s="19"/>
      <c r="AE56" s="19"/>
      <c r="AF56" s="19"/>
      <c r="AG56" s="19"/>
      <c r="AH56" s="19"/>
      <c r="AI56" s="19"/>
      <c r="AJ56" s="19"/>
      <c r="AK56" s="19">
        <f t="shared" si="0"/>
        <v>2000000</v>
      </c>
      <c r="AL56" s="19">
        <v>0</v>
      </c>
      <c r="AM56" s="19"/>
      <c r="AN56" s="19"/>
      <c r="AO56" s="19"/>
      <c r="AP56" s="23">
        <v>30415677.900000002</v>
      </c>
      <c r="AQ56" s="19"/>
      <c r="AR56" s="19"/>
      <c r="AS56" s="19"/>
      <c r="AT56" s="19"/>
      <c r="AU56" s="19"/>
      <c r="AV56" s="19"/>
      <c r="AW56" s="19"/>
      <c r="AX56" s="19"/>
      <c r="AY56" s="19"/>
      <c r="AZ56" s="19">
        <f t="shared" si="1"/>
        <v>30415677.900000002</v>
      </c>
      <c r="BA56" s="19"/>
      <c r="BB56" s="19"/>
      <c r="BC56" s="19"/>
      <c r="BD56" s="19"/>
      <c r="BE56" s="19">
        <v>28318457.83019986</v>
      </c>
      <c r="BF56" s="19"/>
      <c r="BG56" s="19"/>
      <c r="BH56" s="19"/>
      <c r="BI56" s="19"/>
      <c r="BJ56" s="19"/>
      <c r="BK56" s="19"/>
      <c r="BL56" s="19"/>
      <c r="BM56" s="19"/>
      <c r="BN56" s="19"/>
      <c r="BO56" s="19">
        <f t="shared" si="2"/>
        <v>28318457.83019986</v>
      </c>
      <c r="BP56" s="19"/>
      <c r="BQ56" s="19"/>
      <c r="BR56" s="19"/>
      <c r="BS56" s="19"/>
      <c r="BT56" s="19">
        <v>29219981.768614464</v>
      </c>
      <c r="BU56" s="19"/>
      <c r="BV56" s="19"/>
      <c r="BW56" s="19"/>
      <c r="BX56" s="19"/>
      <c r="BY56" s="19"/>
      <c r="BZ56" s="19"/>
      <c r="CA56" s="19"/>
      <c r="CB56" s="19"/>
      <c r="CC56" s="19"/>
      <c r="CD56" s="19">
        <f t="shared" si="3"/>
        <v>29219981.768614464</v>
      </c>
      <c r="CE56" s="20">
        <v>2024258990056</v>
      </c>
      <c r="CF56" s="48" t="str">
        <f>+_xlfn.XLOOKUP(P56,'[1]x METAS'!$AD$3:$AD$408,'[1]x METAS'!$AF$3:$AF$408,FALSE,0,1)</f>
        <v>IMCRDZ</v>
      </c>
    </row>
    <row r="57" spans="1:84" hidden="1" x14ac:dyDescent="0.25">
      <c r="A57" s="47" t="s">
        <v>285</v>
      </c>
      <c r="B57" s="12" t="s">
        <v>87</v>
      </c>
      <c r="C57" s="12" t="s">
        <v>88</v>
      </c>
      <c r="D57" s="13" t="s">
        <v>286</v>
      </c>
      <c r="E57" s="12" t="s">
        <v>287</v>
      </c>
      <c r="F57" s="12" t="s">
        <v>288</v>
      </c>
      <c r="G57" s="14">
        <v>3</v>
      </c>
      <c r="H57" s="12" t="s">
        <v>91</v>
      </c>
      <c r="I57" s="14">
        <v>0.75</v>
      </c>
      <c r="J57" s="14"/>
      <c r="K57" s="15">
        <f t="shared" si="4"/>
        <v>0</v>
      </c>
      <c r="L57" s="15"/>
      <c r="M57" s="14" t="s">
        <v>261</v>
      </c>
      <c r="N57" s="14" t="s">
        <v>261</v>
      </c>
      <c r="O57" s="16" t="s">
        <v>261</v>
      </c>
      <c r="P57" s="16" t="str">
        <f>+_xlfn.XLOOKUP(F57,'[1]x METAS'!$X$3:$X$408,'[1]x METAS'!$AD$3:$AD$408,FALSE,0,1)</f>
        <v>Realizar 3 alianzas para generar procesos de profesionalización dirigidos a los artistas, creadores y gestores culturales de Zipaquirá.</v>
      </c>
      <c r="Q57" s="17">
        <f>+_xlfn.XLOOKUP(P57,[2]Sheet!$C$6:$C$2261,[2]Sheet!$G$6:$G$2261,FALSE,0,1)</f>
        <v>167191410</v>
      </c>
      <c r="R57" s="18">
        <f>+_xlfn.XLOOKUP(P57,[2]Sheet!$C$2:$C$2261,[2]Sheet!$J$2:$J$2261,FALSE,0,1)</f>
        <v>128299680</v>
      </c>
      <c r="S57" s="15">
        <f t="shared" si="13"/>
        <v>0.76738200844170168</v>
      </c>
      <c r="T57" s="15"/>
      <c r="U57" s="15"/>
      <c r="V57" s="15"/>
      <c r="W57" s="9">
        <v>167191410</v>
      </c>
      <c r="X57" s="19"/>
      <c r="Y57" s="19"/>
      <c r="Z57" s="19"/>
      <c r="AA57" s="19"/>
      <c r="AB57" s="19"/>
      <c r="AC57" s="19"/>
      <c r="AD57" s="19"/>
      <c r="AE57" s="19"/>
      <c r="AF57" s="19"/>
      <c r="AG57" s="19"/>
      <c r="AH57" s="19"/>
      <c r="AI57" s="19"/>
      <c r="AJ57" s="19"/>
      <c r="AK57" s="19">
        <f t="shared" si="0"/>
        <v>167191410</v>
      </c>
      <c r="AL57" s="19">
        <v>130000000</v>
      </c>
      <c r="AM57" s="19"/>
      <c r="AN57" s="19"/>
      <c r="AO57" s="19"/>
      <c r="AP57" s="23"/>
      <c r="AQ57" s="19"/>
      <c r="AR57" s="19"/>
      <c r="AS57" s="19"/>
      <c r="AT57" s="19"/>
      <c r="AU57" s="19"/>
      <c r="AV57" s="19"/>
      <c r="AW57" s="19"/>
      <c r="AX57" s="19"/>
      <c r="AY57" s="19"/>
      <c r="AZ57" s="19">
        <f t="shared" si="1"/>
        <v>130000000</v>
      </c>
      <c r="BA57" s="19"/>
      <c r="BB57" s="19"/>
      <c r="BC57" s="19"/>
      <c r="BD57" s="19"/>
      <c r="BE57" s="19"/>
      <c r="BF57" s="19"/>
      <c r="BG57" s="19"/>
      <c r="BH57" s="19"/>
      <c r="BI57" s="19"/>
      <c r="BJ57" s="19"/>
      <c r="BK57" s="19"/>
      <c r="BL57" s="19"/>
      <c r="BM57" s="19"/>
      <c r="BN57" s="19"/>
      <c r="BO57" s="19" t="str">
        <f t="shared" si="2"/>
        <v/>
      </c>
      <c r="BP57" s="19"/>
      <c r="BQ57" s="19"/>
      <c r="BR57" s="19"/>
      <c r="BS57" s="19"/>
      <c r="BT57" s="19"/>
      <c r="BU57" s="19"/>
      <c r="BV57" s="19"/>
      <c r="BW57" s="19"/>
      <c r="BX57" s="19"/>
      <c r="BY57" s="19"/>
      <c r="BZ57" s="19"/>
      <c r="CA57" s="19"/>
      <c r="CB57" s="19"/>
      <c r="CC57" s="19"/>
      <c r="CD57" s="19" t="str">
        <f t="shared" si="3"/>
        <v/>
      </c>
      <c r="CE57" s="20">
        <v>2024258990056</v>
      </c>
      <c r="CF57" s="48" t="str">
        <f>+_xlfn.XLOOKUP(P57,'[1]x METAS'!$AD$3:$AD$408,'[1]x METAS'!$AF$3:$AF$408,FALSE,0,1)</f>
        <v>IMCRDZ</v>
      </c>
    </row>
    <row r="58" spans="1:84" hidden="1" x14ac:dyDescent="0.25">
      <c r="A58" s="47" t="s">
        <v>289</v>
      </c>
      <c r="B58" s="12" t="s">
        <v>87</v>
      </c>
      <c r="C58" s="12" t="s">
        <v>88</v>
      </c>
      <c r="D58" s="13" t="s">
        <v>290</v>
      </c>
      <c r="E58" s="12" t="s">
        <v>291</v>
      </c>
      <c r="F58" s="12" t="s">
        <v>292</v>
      </c>
      <c r="G58" s="14">
        <v>1</v>
      </c>
      <c r="H58" s="12" t="s">
        <v>91</v>
      </c>
      <c r="I58" s="14">
        <v>0.25</v>
      </c>
      <c r="J58" s="14"/>
      <c r="K58" s="15">
        <f t="shared" si="4"/>
        <v>0</v>
      </c>
      <c r="L58" s="15"/>
      <c r="M58" s="14" t="s">
        <v>95</v>
      </c>
      <c r="N58" s="14" t="s">
        <v>95</v>
      </c>
      <c r="O58" s="16" t="s">
        <v>95</v>
      </c>
      <c r="P58" s="16" t="str">
        <f>+_xlfn.XLOOKUP(F58,'[1]x METAS'!$X$3:$X$408,'[1]x METAS'!$AD$3:$AD$408,FALSE,0,1)</f>
        <v>Implementar el SIAZ como un sistema de información  cultural y una plataforma web que integre el sector, permitiendo la divulgación de los contenidos artísticos y la interacción entre el sector y la comunidad en general (consulta)
(Cultura Zipaquirá)</v>
      </c>
      <c r="Q58" s="17">
        <f>+_xlfn.XLOOKUP(P58,[2]Sheet!$C$6:$C$2261,[2]Sheet!$G$6:$G$2261,FALSE,0,1)</f>
        <v>22260000</v>
      </c>
      <c r="R58" s="18">
        <f>+_xlfn.XLOOKUP(P58,[2]Sheet!$C$2:$C$2261,[2]Sheet!$J$2:$J$2261,FALSE,0,1)</f>
        <v>11130667</v>
      </c>
      <c r="S58" s="15">
        <f t="shared" si="13"/>
        <v>0.50002996406109612</v>
      </c>
      <c r="T58" s="15"/>
      <c r="U58" s="15"/>
      <c r="V58" s="15"/>
      <c r="W58" s="19"/>
      <c r="X58" s="19"/>
      <c r="Y58" s="19"/>
      <c r="Z58" s="19"/>
      <c r="AA58" s="9">
        <v>22260000</v>
      </c>
      <c r="AB58" s="19"/>
      <c r="AC58" s="19"/>
      <c r="AD58" s="19"/>
      <c r="AE58" s="19"/>
      <c r="AF58" s="19"/>
      <c r="AG58" s="19"/>
      <c r="AH58" s="19"/>
      <c r="AI58" s="19"/>
      <c r="AJ58" s="19"/>
      <c r="AK58" s="19">
        <f t="shared" si="0"/>
        <v>22260000</v>
      </c>
      <c r="AL58" s="19">
        <v>0</v>
      </c>
      <c r="AM58" s="19"/>
      <c r="AN58" s="19"/>
      <c r="AO58" s="19"/>
      <c r="AP58" s="23">
        <v>10000000</v>
      </c>
      <c r="AQ58" s="19">
        <v>65444400</v>
      </c>
      <c r="AR58" s="19"/>
      <c r="AS58" s="19"/>
      <c r="AT58" s="19"/>
      <c r="AU58" s="19"/>
      <c r="AV58" s="19"/>
      <c r="AW58" s="19"/>
      <c r="AX58" s="19"/>
      <c r="AY58" s="19"/>
      <c r="AZ58" s="19">
        <f t="shared" si="1"/>
        <v>75444400</v>
      </c>
      <c r="BA58" s="19"/>
      <c r="BB58" s="19"/>
      <c r="BC58" s="19"/>
      <c r="BD58" s="19"/>
      <c r="BE58" s="19">
        <v>9310480.5762688126</v>
      </c>
      <c r="BF58" s="19"/>
      <c r="BG58" s="19"/>
      <c r="BH58" s="19"/>
      <c r="BI58" s="19"/>
      <c r="BJ58" s="19"/>
      <c r="BK58" s="19"/>
      <c r="BL58" s="19"/>
      <c r="BM58" s="19"/>
      <c r="BN58" s="19"/>
      <c r="BO58" s="19">
        <f t="shared" si="2"/>
        <v>9310480.5762688126</v>
      </c>
      <c r="BP58" s="19"/>
      <c r="BQ58" s="19"/>
      <c r="BR58" s="19"/>
      <c r="BS58" s="19"/>
      <c r="BT58" s="19">
        <v>9606881.643303588</v>
      </c>
      <c r="BU58" s="19"/>
      <c r="BV58" s="19"/>
      <c r="BW58" s="19"/>
      <c r="BX58" s="19"/>
      <c r="BY58" s="19"/>
      <c r="BZ58" s="19"/>
      <c r="CA58" s="19"/>
      <c r="CB58" s="19"/>
      <c r="CC58" s="19"/>
      <c r="CD58" s="19">
        <f t="shared" si="3"/>
        <v>9606881.643303588</v>
      </c>
      <c r="CE58" s="20">
        <v>2024258990056</v>
      </c>
      <c r="CF58" s="48" t="str">
        <f>+_xlfn.XLOOKUP(P58,'[1]x METAS'!$AD$3:$AD$408,'[1]x METAS'!$AF$3:$AF$408,FALSE,0,1)</f>
        <v>IMCRDZ</v>
      </c>
    </row>
    <row r="59" spans="1:84" hidden="1" x14ac:dyDescent="0.25">
      <c r="A59" s="47" t="s">
        <v>293</v>
      </c>
      <c r="B59" s="12" t="s">
        <v>87</v>
      </c>
      <c r="C59" s="12" t="s">
        <v>88</v>
      </c>
      <c r="D59" s="13" t="s">
        <v>273</v>
      </c>
      <c r="E59" s="12" t="s">
        <v>274</v>
      </c>
      <c r="F59" s="12" t="s">
        <v>294</v>
      </c>
      <c r="G59" s="14">
        <v>8</v>
      </c>
      <c r="H59" s="12" t="s">
        <v>91</v>
      </c>
      <c r="I59" s="14">
        <v>2</v>
      </c>
      <c r="J59" s="14"/>
      <c r="K59" s="15">
        <f t="shared" si="4"/>
        <v>0</v>
      </c>
      <c r="L59" s="15"/>
      <c r="M59" s="14">
        <v>2</v>
      </c>
      <c r="N59" s="14">
        <v>2</v>
      </c>
      <c r="O59" s="16">
        <v>2</v>
      </c>
      <c r="P59" s="16" t="str">
        <f>+_xlfn.XLOOKUP(F59,'[1]x METAS'!$X$3:$X$408,'[1]x METAS'!$AD$3:$AD$408,FALSE,0,1)</f>
        <v>Realizar 8 convocatorias públicas del Programa Municipal de Estímulos</v>
      </c>
      <c r="Q59" s="17">
        <f>+_xlfn.XLOOKUP(P59,[2]Sheet!$C$6:$C$2261,[2]Sheet!$G$6:$G$2261,FALSE,0,1)</f>
        <v>7000000</v>
      </c>
      <c r="R59" s="18">
        <f>+_xlfn.XLOOKUP(P59,[2]Sheet!$C$2:$C$2261,[2]Sheet!$J$2:$J$2261,FALSE,0,1)</f>
        <v>7000000</v>
      </c>
      <c r="S59" s="15">
        <f t="shared" si="13"/>
        <v>1</v>
      </c>
      <c r="T59" s="15"/>
      <c r="U59" s="15"/>
      <c r="V59" s="15"/>
      <c r="W59" s="9">
        <v>7000000</v>
      </c>
      <c r="X59" s="19"/>
      <c r="Y59" s="19"/>
      <c r="Z59" s="19"/>
      <c r="AA59" s="19"/>
      <c r="AB59" s="19"/>
      <c r="AC59" s="19"/>
      <c r="AD59" s="19"/>
      <c r="AE59" s="19"/>
      <c r="AF59" s="19"/>
      <c r="AG59" s="19"/>
      <c r="AH59" s="19"/>
      <c r="AI59" s="19"/>
      <c r="AJ59" s="19"/>
      <c r="AK59" s="19">
        <f t="shared" si="0"/>
        <v>7000000</v>
      </c>
      <c r="AL59" s="19">
        <v>0</v>
      </c>
      <c r="AM59" s="19"/>
      <c r="AN59" s="19"/>
      <c r="AO59" s="19"/>
      <c r="AP59" s="23">
        <v>30000000</v>
      </c>
      <c r="AQ59" s="19"/>
      <c r="AR59" s="19"/>
      <c r="AS59" s="19"/>
      <c r="AT59" s="19"/>
      <c r="AU59" s="19"/>
      <c r="AV59" s="19"/>
      <c r="AW59" s="19"/>
      <c r="AX59" s="19"/>
      <c r="AY59" s="19"/>
      <c r="AZ59" s="19">
        <f t="shared" si="1"/>
        <v>30000000</v>
      </c>
      <c r="BA59" s="19"/>
      <c r="BB59" s="19"/>
      <c r="BC59" s="19"/>
      <c r="BD59" s="19"/>
      <c r="BE59" s="19">
        <v>27931441.72880644</v>
      </c>
      <c r="BF59" s="19"/>
      <c r="BG59" s="19"/>
      <c r="BH59" s="19"/>
      <c r="BI59" s="19"/>
      <c r="BJ59" s="19"/>
      <c r="BK59" s="19"/>
      <c r="BL59" s="19"/>
      <c r="BM59" s="19"/>
      <c r="BN59" s="19"/>
      <c r="BO59" s="19">
        <f t="shared" si="2"/>
        <v>27931441.72880644</v>
      </c>
      <c r="BP59" s="19"/>
      <c r="BQ59" s="19"/>
      <c r="BR59" s="19"/>
      <c r="BS59" s="19"/>
      <c r="BT59" s="19">
        <v>28820644.929910764</v>
      </c>
      <c r="BU59" s="19"/>
      <c r="BV59" s="19"/>
      <c r="BW59" s="19"/>
      <c r="BX59" s="19"/>
      <c r="BY59" s="19"/>
      <c r="BZ59" s="19"/>
      <c r="CA59" s="19"/>
      <c r="CB59" s="19"/>
      <c r="CC59" s="19"/>
      <c r="CD59" s="19">
        <f t="shared" si="3"/>
        <v>28820644.929910764</v>
      </c>
      <c r="CE59" s="20">
        <v>2024258990056</v>
      </c>
      <c r="CF59" s="48" t="str">
        <f>+_xlfn.XLOOKUP(P59,'[1]x METAS'!$AD$3:$AD$408,'[1]x METAS'!$AF$3:$AF$408,FALSE,0,1)</f>
        <v>IMCRDZ</v>
      </c>
    </row>
    <row r="60" spans="1:84" hidden="1" x14ac:dyDescent="0.25">
      <c r="A60" s="47" t="s">
        <v>295</v>
      </c>
      <c r="B60" s="12" t="s">
        <v>87</v>
      </c>
      <c r="C60" s="12" t="s">
        <v>88</v>
      </c>
      <c r="D60" s="13" t="s">
        <v>273</v>
      </c>
      <c r="E60" s="12" t="s">
        <v>274</v>
      </c>
      <c r="F60" s="12" t="s">
        <v>296</v>
      </c>
      <c r="G60" s="14">
        <v>4</v>
      </c>
      <c r="H60" s="12" t="s">
        <v>91</v>
      </c>
      <c r="I60" s="14">
        <v>0</v>
      </c>
      <c r="J60" s="14"/>
      <c r="K60" s="15" t="e">
        <f t="shared" si="4"/>
        <v>#DIV/0!</v>
      </c>
      <c r="L60" s="15"/>
      <c r="M60" s="14">
        <v>1</v>
      </c>
      <c r="N60" s="14">
        <v>2</v>
      </c>
      <c r="O60" s="16">
        <v>1</v>
      </c>
      <c r="P60" s="16" t="str">
        <f>+_xlfn.XLOOKUP(F60,'[1]x METAS'!$X$3:$X$408,'[1]x METAS'!$AD$3:$AD$408,FALSE,0,1)</f>
        <v>Implementar 4 estrategias para el apoyo a Emprendimientos Culturales, industrias Creativas y Culturales</v>
      </c>
      <c r="Q60" s="17" t="b">
        <f>+_xlfn.XLOOKUP(P60,[2]Sheet!$C$6:$C$2261,[2]Sheet!$G$6:$G$2261,FALSE,0,1)</f>
        <v>0</v>
      </c>
      <c r="R60" s="16"/>
      <c r="S60" s="16"/>
      <c r="T60" s="16"/>
      <c r="U60" s="16"/>
      <c r="V60" s="16"/>
      <c r="W60" s="19"/>
      <c r="X60" s="19"/>
      <c r="Y60" s="19"/>
      <c r="Z60" s="19"/>
      <c r="AA60" s="19"/>
      <c r="AB60" s="19"/>
      <c r="AC60" s="19"/>
      <c r="AD60" s="19"/>
      <c r="AE60" s="19"/>
      <c r="AF60" s="19"/>
      <c r="AG60" s="19"/>
      <c r="AH60" s="19"/>
      <c r="AI60" s="19"/>
      <c r="AJ60" s="19"/>
      <c r="AK60" s="19" t="str">
        <f t="shared" si="0"/>
        <v/>
      </c>
      <c r="AL60" s="19">
        <v>0</v>
      </c>
      <c r="AM60" s="19"/>
      <c r="AN60" s="19"/>
      <c r="AO60" s="19"/>
      <c r="AP60" s="23"/>
      <c r="AQ60" s="19">
        <v>37319939</v>
      </c>
      <c r="AR60" s="19"/>
      <c r="AS60" s="19"/>
      <c r="AT60" s="19"/>
      <c r="AU60" s="19"/>
      <c r="AV60" s="19"/>
      <c r="AW60" s="19"/>
      <c r="AX60" s="19"/>
      <c r="AY60" s="19"/>
      <c r="AZ60" s="19">
        <f t="shared" si="1"/>
        <v>37319939</v>
      </c>
      <c r="BA60" s="19"/>
      <c r="BB60" s="19"/>
      <c r="BC60" s="19"/>
      <c r="BD60" s="19"/>
      <c r="BE60" s="19"/>
      <c r="BF60" s="19"/>
      <c r="BG60" s="19"/>
      <c r="BH60" s="19"/>
      <c r="BI60" s="19"/>
      <c r="BJ60" s="19"/>
      <c r="BK60" s="19"/>
      <c r="BL60" s="19"/>
      <c r="BM60" s="19"/>
      <c r="BN60" s="19"/>
      <c r="BO60" s="19" t="str">
        <f t="shared" si="2"/>
        <v/>
      </c>
      <c r="BP60" s="19"/>
      <c r="BQ60" s="19"/>
      <c r="BR60" s="19"/>
      <c r="BS60" s="19"/>
      <c r="BT60" s="19"/>
      <c r="BU60" s="19"/>
      <c r="BV60" s="19"/>
      <c r="BW60" s="19"/>
      <c r="BX60" s="19"/>
      <c r="BY60" s="19"/>
      <c r="BZ60" s="19"/>
      <c r="CA60" s="19"/>
      <c r="CB60" s="19"/>
      <c r="CC60" s="19"/>
      <c r="CD60" s="19" t="str">
        <f t="shared" si="3"/>
        <v/>
      </c>
      <c r="CE60" s="20">
        <v>2024258990056</v>
      </c>
      <c r="CF60" s="48" t="str">
        <f>+_xlfn.XLOOKUP(P60,'[1]x METAS'!$AD$3:$AD$408,'[1]x METAS'!$AF$3:$AF$408,FALSE,0,1)</f>
        <v>IMCRDZ</v>
      </c>
    </row>
    <row r="61" spans="1:84" hidden="1" x14ac:dyDescent="0.25">
      <c r="A61" s="47" t="s">
        <v>297</v>
      </c>
      <c r="B61" s="12" t="s">
        <v>87</v>
      </c>
      <c r="C61" s="12" t="s">
        <v>88</v>
      </c>
      <c r="D61" s="13" t="s">
        <v>298</v>
      </c>
      <c r="E61" s="12" t="s">
        <v>299</v>
      </c>
      <c r="F61" s="12" t="s">
        <v>300</v>
      </c>
      <c r="G61" s="14">
        <v>8</v>
      </c>
      <c r="H61" s="12" t="s">
        <v>91</v>
      </c>
      <c r="I61" s="14">
        <v>1</v>
      </c>
      <c r="J61" s="14"/>
      <c r="K61" s="15">
        <f t="shared" si="4"/>
        <v>0</v>
      </c>
      <c r="L61" s="15"/>
      <c r="M61" s="14">
        <v>2</v>
      </c>
      <c r="N61" s="14">
        <v>3</v>
      </c>
      <c r="O61" s="16">
        <v>2</v>
      </c>
      <c r="P61" s="16" t="str">
        <f>+_xlfn.XLOOKUP(F61,'[1]x METAS'!$X$3:$X$408,'[1]x METAS'!$AD$3:$AD$408,FALSE,0,1)</f>
        <v>Realizar 8 procesos de formación dirigidos al sector cultural en: redacción, elaboración y presentación de proyectos; gestión cultural, gestión pública de la cultura, fuentes de financiación, formalización, entre otras.</v>
      </c>
      <c r="Q61" s="17" t="b">
        <f>+_xlfn.XLOOKUP(P61,[2]Sheet!$C$6:$C$2261,[2]Sheet!$G$6:$G$2261,FALSE,0,1)</f>
        <v>0</v>
      </c>
      <c r="R61" s="16"/>
      <c r="S61" s="16"/>
      <c r="T61" s="16"/>
      <c r="U61" s="16"/>
      <c r="V61" s="16"/>
      <c r="W61" s="19"/>
      <c r="X61" s="19"/>
      <c r="Y61" s="19"/>
      <c r="Z61" s="19"/>
      <c r="AA61" s="19"/>
      <c r="AB61" s="19"/>
      <c r="AC61" s="19"/>
      <c r="AD61" s="19"/>
      <c r="AE61" s="19"/>
      <c r="AF61" s="19"/>
      <c r="AG61" s="19"/>
      <c r="AH61" s="19"/>
      <c r="AI61" s="19"/>
      <c r="AJ61" s="19"/>
      <c r="AK61" s="19" t="str">
        <f t="shared" si="0"/>
        <v/>
      </c>
      <c r="AL61" s="19">
        <v>0</v>
      </c>
      <c r="AM61" s="19"/>
      <c r="AN61" s="19"/>
      <c r="AO61" s="19"/>
      <c r="AP61" s="23"/>
      <c r="AQ61" s="19">
        <v>19675861.800000001</v>
      </c>
      <c r="AR61" s="19"/>
      <c r="AS61" s="19"/>
      <c r="AT61" s="19"/>
      <c r="AU61" s="19"/>
      <c r="AV61" s="19"/>
      <c r="AW61" s="19"/>
      <c r="AX61" s="19"/>
      <c r="AY61" s="19"/>
      <c r="AZ61" s="19">
        <f t="shared" si="1"/>
        <v>19675861.800000001</v>
      </c>
      <c r="BA61" s="19"/>
      <c r="BB61" s="19"/>
      <c r="BC61" s="19"/>
      <c r="BD61" s="19"/>
      <c r="BE61" s="19"/>
      <c r="BF61" s="19"/>
      <c r="BG61" s="19"/>
      <c r="BH61" s="19"/>
      <c r="BI61" s="19"/>
      <c r="BJ61" s="19"/>
      <c r="BK61" s="19"/>
      <c r="BL61" s="19"/>
      <c r="BM61" s="19"/>
      <c r="BN61" s="19"/>
      <c r="BO61" s="19" t="str">
        <f t="shared" si="2"/>
        <v/>
      </c>
      <c r="BP61" s="19"/>
      <c r="BQ61" s="19"/>
      <c r="BR61" s="19"/>
      <c r="BS61" s="19"/>
      <c r="BT61" s="19"/>
      <c r="BU61" s="19"/>
      <c r="BV61" s="19"/>
      <c r="BW61" s="19"/>
      <c r="BX61" s="19"/>
      <c r="BY61" s="19"/>
      <c r="BZ61" s="19"/>
      <c r="CA61" s="19"/>
      <c r="CB61" s="19"/>
      <c r="CC61" s="19"/>
      <c r="CD61" s="19" t="str">
        <f t="shared" si="3"/>
        <v/>
      </c>
      <c r="CE61" s="20">
        <v>2024258990056</v>
      </c>
      <c r="CF61" s="48" t="str">
        <f>+_xlfn.XLOOKUP(P61,'[1]x METAS'!$AD$3:$AD$408,'[1]x METAS'!$AF$3:$AF$408,FALSE,0,1)</f>
        <v>IMCRDZ</v>
      </c>
    </row>
    <row r="62" spans="1:84" hidden="1" x14ac:dyDescent="0.25">
      <c r="A62" s="47" t="s">
        <v>301</v>
      </c>
      <c r="B62" s="12" t="s">
        <v>87</v>
      </c>
      <c r="C62" s="12" t="s">
        <v>88</v>
      </c>
      <c r="D62" s="13" t="s">
        <v>302</v>
      </c>
      <c r="E62" s="12" t="s">
        <v>303</v>
      </c>
      <c r="F62" s="12" t="s">
        <v>304</v>
      </c>
      <c r="G62" s="14">
        <v>2</v>
      </c>
      <c r="H62" s="12" t="s">
        <v>91</v>
      </c>
      <c r="I62" s="14">
        <v>0</v>
      </c>
      <c r="J62" s="14"/>
      <c r="K62" s="15" t="e">
        <f t="shared" si="4"/>
        <v>#DIV/0!</v>
      </c>
      <c r="L62" s="15"/>
      <c r="M62" s="14">
        <v>0</v>
      </c>
      <c r="N62" s="14">
        <v>1</v>
      </c>
      <c r="O62" s="16">
        <v>1</v>
      </c>
      <c r="P62" s="16" t="str">
        <f>+_xlfn.XLOOKUP(F62,'[1]x METAS'!$X$3:$X$408,'[1]x METAS'!$AD$3:$AD$408,FALSE,0,1)</f>
        <v>Creación, dotación y puesta en funcionamiento de 2 nuevas Bibliotecas Públicas en Zipaquirá (una en la zona rural y otra en la zona urbana)</v>
      </c>
      <c r="Q62" s="17" t="b">
        <f>+_xlfn.XLOOKUP(P62,[2]Sheet!$C$6:$C$2261,[2]Sheet!$G$6:$G$2261,FALSE,0,1)</f>
        <v>0</v>
      </c>
      <c r="R62" s="16"/>
      <c r="S62" s="16"/>
      <c r="T62" s="16"/>
      <c r="U62" s="16"/>
      <c r="V62" s="16"/>
      <c r="W62" s="19"/>
      <c r="X62" s="19"/>
      <c r="Y62" s="19"/>
      <c r="Z62" s="19"/>
      <c r="AA62" s="19"/>
      <c r="AB62" s="19"/>
      <c r="AC62" s="19"/>
      <c r="AD62" s="19"/>
      <c r="AE62" s="19"/>
      <c r="AF62" s="19"/>
      <c r="AG62" s="19"/>
      <c r="AH62" s="19"/>
      <c r="AI62" s="19"/>
      <c r="AJ62" s="19"/>
      <c r="AK62" s="19" t="str">
        <f t="shared" si="0"/>
        <v/>
      </c>
      <c r="AL62" s="19">
        <v>10000000</v>
      </c>
      <c r="AM62" s="19"/>
      <c r="AN62" s="19"/>
      <c r="AO62" s="19"/>
      <c r="AP62" s="23"/>
      <c r="AQ62" s="19"/>
      <c r="AR62" s="19"/>
      <c r="AS62" s="19"/>
      <c r="AT62" s="19"/>
      <c r="AU62" s="19"/>
      <c r="AV62" s="19"/>
      <c r="AW62" s="19"/>
      <c r="AX62" s="19"/>
      <c r="AY62" s="19"/>
      <c r="AZ62" s="19">
        <f t="shared" si="1"/>
        <v>10000000</v>
      </c>
      <c r="BA62" s="19"/>
      <c r="BB62" s="19"/>
      <c r="BC62" s="19"/>
      <c r="BD62" s="19"/>
      <c r="BE62" s="19"/>
      <c r="BF62" s="19"/>
      <c r="BG62" s="19"/>
      <c r="BH62" s="19"/>
      <c r="BI62" s="19"/>
      <c r="BJ62" s="19"/>
      <c r="BK62" s="19"/>
      <c r="BL62" s="19"/>
      <c r="BM62" s="19"/>
      <c r="BN62" s="19"/>
      <c r="BO62" s="19" t="str">
        <f t="shared" si="2"/>
        <v/>
      </c>
      <c r="BP62" s="19"/>
      <c r="BQ62" s="19"/>
      <c r="BR62" s="19"/>
      <c r="BS62" s="19"/>
      <c r="BT62" s="19"/>
      <c r="BU62" s="19"/>
      <c r="BV62" s="19"/>
      <c r="BW62" s="19"/>
      <c r="BX62" s="19"/>
      <c r="BY62" s="19"/>
      <c r="BZ62" s="19"/>
      <c r="CA62" s="19"/>
      <c r="CB62" s="19"/>
      <c r="CC62" s="19"/>
      <c r="CD62" s="19" t="str">
        <f t="shared" si="3"/>
        <v/>
      </c>
      <c r="CE62" s="20">
        <v>2024258990056</v>
      </c>
      <c r="CF62" s="48" t="str">
        <f>+_xlfn.XLOOKUP(P62,'[1]x METAS'!$AD$3:$AD$408,'[1]x METAS'!$AF$3:$AF$408,FALSE,0,1)</f>
        <v>IMCRDZ</v>
      </c>
    </row>
    <row r="63" spans="1:84" hidden="1" x14ac:dyDescent="0.25">
      <c r="A63" s="47" t="s">
        <v>305</v>
      </c>
      <c r="B63" s="12" t="s">
        <v>87</v>
      </c>
      <c r="C63" s="12" t="s">
        <v>88</v>
      </c>
      <c r="D63" s="13" t="s">
        <v>306</v>
      </c>
      <c r="E63" s="12" t="s">
        <v>307</v>
      </c>
      <c r="F63" s="12" t="s">
        <v>308</v>
      </c>
      <c r="G63" s="14">
        <v>1</v>
      </c>
      <c r="H63" s="12" t="s">
        <v>91</v>
      </c>
      <c r="I63" s="14">
        <v>0.25</v>
      </c>
      <c r="J63" s="14"/>
      <c r="K63" s="15">
        <f t="shared" si="4"/>
        <v>0</v>
      </c>
      <c r="L63" s="15"/>
      <c r="M63" s="14" t="s">
        <v>95</v>
      </c>
      <c r="N63" s="14" t="s">
        <v>95</v>
      </c>
      <c r="O63" s="16" t="s">
        <v>95</v>
      </c>
      <c r="P63" s="16" t="str">
        <f>+_xlfn.XLOOKUP(F63,'[1]x METAS'!$X$3:$X$408,'[1]x METAS'!$AD$3:$AD$408,FALSE,0,1)</f>
        <v xml:space="preserve">Formulación e implementación de un (1) Plan Territorial de Lectura, Escritura y Oralidad para fomentar el Servicio Público de Bibliotecas </v>
      </c>
      <c r="Q63" s="17">
        <f>+_xlfn.XLOOKUP(P63,[2]Sheet!$C$6:$C$2261,[2]Sheet!$G$6:$G$2261,FALSE,0,1)</f>
        <v>17991410</v>
      </c>
      <c r="R63" s="18">
        <f>+_xlfn.XLOOKUP(P63,[2]Sheet!$C$2:$C$2261,[2]Sheet!$J$2:$J$2261,FALSE,0,1)</f>
        <v>14913100</v>
      </c>
      <c r="S63" s="15">
        <f t="shared" ref="S63:S67" si="14">+R63/Q63</f>
        <v>0.82890112559271345</v>
      </c>
      <c r="T63" s="15"/>
      <c r="U63" s="15"/>
      <c r="V63" s="15"/>
      <c r="W63" s="9">
        <v>17991410</v>
      </c>
      <c r="X63" s="19"/>
      <c r="Y63" s="19"/>
      <c r="Z63" s="19"/>
      <c r="AA63" s="19"/>
      <c r="AB63" s="19"/>
      <c r="AC63" s="19"/>
      <c r="AD63" s="19"/>
      <c r="AE63" s="19"/>
      <c r="AF63" s="19"/>
      <c r="AG63" s="19"/>
      <c r="AH63" s="19"/>
      <c r="AI63" s="19"/>
      <c r="AJ63" s="19"/>
      <c r="AK63" s="19">
        <f t="shared" si="0"/>
        <v>17991410</v>
      </c>
      <c r="AL63" s="19">
        <v>75000000</v>
      </c>
      <c r="AM63" s="19"/>
      <c r="AN63" s="19"/>
      <c r="AO63" s="19"/>
      <c r="AP63" s="23"/>
      <c r="AQ63" s="19"/>
      <c r="AR63" s="19"/>
      <c r="AS63" s="19"/>
      <c r="AT63" s="19"/>
      <c r="AU63" s="19"/>
      <c r="AV63" s="19"/>
      <c r="AW63" s="19"/>
      <c r="AX63" s="19"/>
      <c r="AY63" s="19"/>
      <c r="AZ63" s="19">
        <f t="shared" si="1"/>
        <v>75000000</v>
      </c>
      <c r="BA63" s="19"/>
      <c r="BB63" s="19"/>
      <c r="BC63" s="19"/>
      <c r="BD63" s="19"/>
      <c r="BE63" s="19"/>
      <c r="BF63" s="19"/>
      <c r="BG63" s="19"/>
      <c r="BH63" s="19"/>
      <c r="BI63" s="19"/>
      <c r="BJ63" s="19"/>
      <c r="BK63" s="19"/>
      <c r="BL63" s="19"/>
      <c r="BM63" s="19"/>
      <c r="BN63" s="19"/>
      <c r="BO63" s="19" t="str">
        <f t="shared" si="2"/>
        <v/>
      </c>
      <c r="BP63" s="19"/>
      <c r="BQ63" s="19"/>
      <c r="BR63" s="19"/>
      <c r="BS63" s="19"/>
      <c r="BT63" s="19"/>
      <c r="BU63" s="19"/>
      <c r="BV63" s="19"/>
      <c r="BW63" s="19"/>
      <c r="BX63" s="19"/>
      <c r="BY63" s="19"/>
      <c r="BZ63" s="19"/>
      <c r="CA63" s="19"/>
      <c r="CB63" s="19"/>
      <c r="CC63" s="19"/>
      <c r="CD63" s="19" t="str">
        <f t="shared" si="3"/>
        <v/>
      </c>
      <c r="CE63" s="20">
        <v>2024258990056</v>
      </c>
      <c r="CF63" s="48" t="str">
        <f>+_xlfn.XLOOKUP(P63,'[1]x METAS'!$AD$3:$AD$408,'[1]x METAS'!$AF$3:$AF$408,FALSE,0,1)</f>
        <v>IMCRDZ</v>
      </c>
    </row>
    <row r="64" spans="1:84" hidden="1" x14ac:dyDescent="0.25">
      <c r="A64" s="47" t="s">
        <v>309</v>
      </c>
      <c r="B64" s="12" t="s">
        <v>87</v>
      </c>
      <c r="C64" s="12" t="s">
        <v>88</v>
      </c>
      <c r="D64" s="13" t="s">
        <v>310</v>
      </c>
      <c r="E64" s="12" t="s">
        <v>311</v>
      </c>
      <c r="F64" s="12" t="s">
        <v>312</v>
      </c>
      <c r="G64" s="14">
        <v>2</v>
      </c>
      <c r="H64" s="12" t="s">
        <v>91</v>
      </c>
      <c r="I64" s="14">
        <v>0.5</v>
      </c>
      <c r="J64" s="14"/>
      <c r="K64" s="15">
        <f t="shared" si="4"/>
        <v>0</v>
      </c>
      <c r="L64" s="15"/>
      <c r="M64" s="14" t="s">
        <v>128</v>
      </c>
      <c r="N64" s="14" t="s">
        <v>128</v>
      </c>
      <c r="O64" s="16" t="s">
        <v>128</v>
      </c>
      <c r="P64" s="16" t="str">
        <f>+_xlfn.XLOOKUP(F64,'[1]x METAS'!$X$3:$X$408,'[1]x METAS'!$AD$3:$AD$408,FALSE,0,1)</f>
        <v>Realizar 2 mantenimientos de las Bibliotecas Públicas de Zipaquirá (José María Triana y Eduardo Castillo y su extensión )</v>
      </c>
      <c r="Q64" s="17">
        <f>+_xlfn.XLOOKUP(P64,[2]Sheet!$C$6:$C$2261,[2]Sheet!$G$6:$G$2261,FALSE,0,1)</f>
        <v>43000000</v>
      </c>
      <c r="R64" s="18">
        <f>+_xlfn.XLOOKUP(P64,[2]Sheet!$C$2:$C$2261,[2]Sheet!$J$2:$J$2261,FALSE,0,1)</f>
        <v>0</v>
      </c>
      <c r="S64" s="15">
        <f t="shared" si="14"/>
        <v>0</v>
      </c>
      <c r="T64" s="15"/>
      <c r="U64" s="15"/>
      <c r="V64" s="15"/>
      <c r="W64" s="9">
        <v>43000000</v>
      </c>
      <c r="X64" s="19"/>
      <c r="Y64" s="19"/>
      <c r="Z64" s="19"/>
      <c r="AA64" s="19"/>
      <c r="AB64" s="19"/>
      <c r="AC64" s="19"/>
      <c r="AD64" s="19"/>
      <c r="AE64" s="19"/>
      <c r="AF64" s="19"/>
      <c r="AG64" s="19"/>
      <c r="AH64" s="19"/>
      <c r="AI64" s="19"/>
      <c r="AJ64" s="19"/>
      <c r="AK64" s="19">
        <f t="shared" si="0"/>
        <v>43000000</v>
      </c>
      <c r="AL64" s="19">
        <v>10000000</v>
      </c>
      <c r="AM64" s="19"/>
      <c r="AN64" s="19"/>
      <c r="AO64" s="19"/>
      <c r="AP64" s="23"/>
      <c r="AQ64" s="19"/>
      <c r="AR64" s="19"/>
      <c r="AS64" s="19"/>
      <c r="AT64" s="19"/>
      <c r="AU64" s="19"/>
      <c r="AV64" s="19"/>
      <c r="AW64" s="19"/>
      <c r="AX64" s="19"/>
      <c r="AY64" s="19"/>
      <c r="AZ64" s="19">
        <f t="shared" si="1"/>
        <v>10000000</v>
      </c>
      <c r="BA64" s="19"/>
      <c r="BB64" s="19"/>
      <c r="BC64" s="19"/>
      <c r="BD64" s="19"/>
      <c r="BE64" s="19"/>
      <c r="BF64" s="19"/>
      <c r="BG64" s="19"/>
      <c r="BH64" s="19"/>
      <c r="BI64" s="19"/>
      <c r="BJ64" s="19"/>
      <c r="BK64" s="19"/>
      <c r="BL64" s="19"/>
      <c r="BM64" s="19"/>
      <c r="BN64" s="19"/>
      <c r="BO64" s="19" t="str">
        <f t="shared" si="2"/>
        <v/>
      </c>
      <c r="BP64" s="19"/>
      <c r="BQ64" s="19"/>
      <c r="BR64" s="19"/>
      <c r="BS64" s="19"/>
      <c r="BT64" s="19"/>
      <c r="BU64" s="19"/>
      <c r="BV64" s="19"/>
      <c r="BW64" s="19"/>
      <c r="BX64" s="19"/>
      <c r="BY64" s="19"/>
      <c r="BZ64" s="19"/>
      <c r="CA64" s="19"/>
      <c r="CB64" s="19"/>
      <c r="CC64" s="19"/>
      <c r="CD64" s="19" t="str">
        <f t="shared" si="3"/>
        <v/>
      </c>
      <c r="CE64" s="20">
        <v>2024258990056</v>
      </c>
      <c r="CF64" s="48" t="str">
        <f>+_xlfn.XLOOKUP(P64,'[1]x METAS'!$AD$3:$AD$408,'[1]x METAS'!$AF$3:$AF$408,FALSE,0,1)</f>
        <v>IMCRDZ</v>
      </c>
    </row>
    <row r="65" spans="1:84" hidden="1" x14ac:dyDescent="0.25">
      <c r="A65" s="47" t="s">
        <v>313</v>
      </c>
      <c r="B65" s="12" t="s">
        <v>87</v>
      </c>
      <c r="C65" s="12" t="s">
        <v>88</v>
      </c>
      <c r="D65" s="13" t="s">
        <v>314</v>
      </c>
      <c r="E65" s="12" t="s">
        <v>315</v>
      </c>
      <c r="F65" s="12" t="s">
        <v>316</v>
      </c>
      <c r="G65" s="14">
        <v>3</v>
      </c>
      <c r="H65" s="12" t="s">
        <v>91</v>
      </c>
      <c r="I65" s="14">
        <v>1</v>
      </c>
      <c r="J65" s="14"/>
      <c r="K65" s="15">
        <f t="shared" si="4"/>
        <v>0</v>
      </c>
      <c r="L65" s="15"/>
      <c r="M65" s="14">
        <v>1</v>
      </c>
      <c r="N65" s="14" t="s">
        <v>128</v>
      </c>
      <c r="O65" s="16" t="s">
        <v>128</v>
      </c>
      <c r="P65" s="16" t="str">
        <f>+_xlfn.XLOOKUP(F65,'[1]x METAS'!$X$3:$X$408,'[1]x METAS'!$AD$3:$AD$408,FALSE,0,1)</f>
        <v>Realizar 3 dotaciones a la Red de Bibliotecas Públicas de Zipaquirá con material bibliográfico, audiovisual, musical y lúdico así como con mobiliario.</v>
      </c>
      <c r="Q65" s="17">
        <f>+_xlfn.XLOOKUP(P65,[2]Sheet!$C$6:$C$2261,[2]Sheet!$G$6:$G$2261,FALSE,0,1)</f>
        <v>60000000</v>
      </c>
      <c r="R65" s="18">
        <f>+_xlfn.XLOOKUP(P65,[2]Sheet!$C$2:$C$2261,[2]Sheet!$J$2:$J$2261,FALSE,0,1)</f>
        <v>60000000</v>
      </c>
      <c r="S65" s="15">
        <f t="shared" si="14"/>
        <v>1</v>
      </c>
      <c r="T65" s="15"/>
      <c r="U65" s="15"/>
      <c r="V65" s="15"/>
      <c r="W65" s="9">
        <v>60000000</v>
      </c>
      <c r="X65" s="19"/>
      <c r="Y65" s="19"/>
      <c r="Z65" s="19"/>
      <c r="AA65" s="19"/>
      <c r="AB65" s="19"/>
      <c r="AC65" s="19"/>
      <c r="AD65" s="19"/>
      <c r="AE65" s="19"/>
      <c r="AF65" s="19"/>
      <c r="AG65" s="19"/>
      <c r="AH65" s="19"/>
      <c r="AI65" s="19"/>
      <c r="AJ65" s="19"/>
      <c r="AK65" s="19">
        <f t="shared" si="0"/>
        <v>60000000</v>
      </c>
      <c r="AL65" s="19">
        <v>4000000</v>
      </c>
      <c r="AM65" s="19"/>
      <c r="AN65" s="19"/>
      <c r="AO65" s="19"/>
      <c r="AP65" s="23"/>
      <c r="AQ65" s="19"/>
      <c r="AR65" s="19"/>
      <c r="AS65" s="19"/>
      <c r="AT65" s="19"/>
      <c r="AU65" s="19"/>
      <c r="AV65" s="19"/>
      <c r="AW65" s="19"/>
      <c r="AX65" s="19"/>
      <c r="AY65" s="19"/>
      <c r="AZ65" s="19">
        <f t="shared" si="1"/>
        <v>4000000</v>
      </c>
      <c r="BA65" s="19"/>
      <c r="BB65" s="19"/>
      <c r="BC65" s="19"/>
      <c r="BD65" s="19"/>
      <c r="BE65" s="19"/>
      <c r="BF65" s="19"/>
      <c r="BG65" s="19"/>
      <c r="BH65" s="19"/>
      <c r="BI65" s="19"/>
      <c r="BJ65" s="19"/>
      <c r="BK65" s="19"/>
      <c r="BL65" s="19"/>
      <c r="BM65" s="19"/>
      <c r="BN65" s="19"/>
      <c r="BO65" s="19" t="str">
        <f t="shared" si="2"/>
        <v/>
      </c>
      <c r="BP65" s="19"/>
      <c r="BQ65" s="19"/>
      <c r="BR65" s="19"/>
      <c r="BS65" s="19"/>
      <c r="BT65" s="19"/>
      <c r="BU65" s="19"/>
      <c r="BV65" s="19"/>
      <c r="BW65" s="19"/>
      <c r="BX65" s="19"/>
      <c r="BY65" s="19"/>
      <c r="BZ65" s="19"/>
      <c r="CA65" s="19"/>
      <c r="CB65" s="19"/>
      <c r="CC65" s="19"/>
      <c r="CD65" s="19" t="str">
        <f t="shared" si="3"/>
        <v/>
      </c>
      <c r="CE65" s="20">
        <v>2024258990056</v>
      </c>
      <c r="CF65" s="48" t="str">
        <f>+_xlfn.XLOOKUP(P65,'[1]x METAS'!$AD$3:$AD$408,'[1]x METAS'!$AF$3:$AF$408,FALSE,0,1)</f>
        <v>IMCRDZ</v>
      </c>
    </row>
    <row r="66" spans="1:84" hidden="1" x14ac:dyDescent="0.25">
      <c r="A66" s="47" t="s">
        <v>317</v>
      </c>
      <c r="B66" s="12" t="s">
        <v>87</v>
      </c>
      <c r="C66" s="12" t="s">
        <v>88</v>
      </c>
      <c r="D66" s="13" t="s">
        <v>318</v>
      </c>
      <c r="E66" s="12" t="s">
        <v>319</v>
      </c>
      <c r="F66" s="12" t="s">
        <v>320</v>
      </c>
      <c r="G66" s="14">
        <v>5</v>
      </c>
      <c r="H66" s="12" t="s">
        <v>114</v>
      </c>
      <c r="I66" s="14">
        <v>2</v>
      </c>
      <c r="J66" s="14"/>
      <c r="K66" s="15">
        <f t="shared" si="4"/>
        <v>0</v>
      </c>
      <c r="L66" s="15"/>
      <c r="M66" s="14">
        <v>3</v>
      </c>
      <c r="N66" s="14">
        <v>4</v>
      </c>
      <c r="O66" s="16">
        <v>5</v>
      </c>
      <c r="P66" s="16" t="str">
        <f>+_xlfn.XLOOKUP(F66,'[1]x METAS'!$X$3:$X$408,'[1]x METAS'!$AD$3:$AD$408,FALSE,0,1)</f>
        <v>Conformación de 5 Grupos de Amigos de la Biblioteca Pública</v>
      </c>
      <c r="Q66" s="17">
        <f>+_xlfn.XLOOKUP(P66,[2]Sheet!$C$6:$C$2261,[2]Sheet!$G$6:$G$2261,FALSE,0,1)</f>
        <v>10000000</v>
      </c>
      <c r="R66" s="18">
        <f>+_xlfn.XLOOKUP(P66,[2]Sheet!$C$2:$C$2261,[2]Sheet!$J$2:$J$2261,FALSE,0,1)</f>
        <v>0</v>
      </c>
      <c r="S66" s="15">
        <f t="shared" si="14"/>
        <v>0</v>
      </c>
      <c r="T66" s="15"/>
      <c r="U66" s="15"/>
      <c r="V66" s="15"/>
      <c r="W66" s="9">
        <v>10000000</v>
      </c>
      <c r="X66" s="19"/>
      <c r="Y66" s="19"/>
      <c r="Z66" s="19"/>
      <c r="AA66" s="19"/>
      <c r="AB66" s="19"/>
      <c r="AC66" s="19"/>
      <c r="AD66" s="19"/>
      <c r="AE66" s="19"/>
      <c r="AF66" s="19"/>
      <c r="AG66" s="19"/>
      <c r="AH66" s="19"/>
      <c r="AI66" s="19"/>
      <c r="AJ66" s="19"/>
      <c r="AK66" s="19">
        <f t="shared" si="0"/>
        <v>10000000</v>
      </c>
      <c r="AL66" s="19">
        <v>9000000</v>
      </c>
      <c r="AM66" s="19"/>
      <c r="AN66" s="19"/>
      <c r="AO66" s="19"/>
      <c r="AP66" s="23"/>
      <c r="AQ66" s="19"/>
      <c r="AR66" s="19"/>
      <c r="AS66" s="19"/>
      <c r="AT66" s="19"/>
      <c r="AU66" s="19"/>
      <c r="AV66" s="19"/>
      <c r="AW66" s="19"/>
      <c r="AX66" s="19"/>
      <c r="AY66" s="19"/>
      <c r="AZ66" s="19">
        <f t="shared" si="1"/>
        <v>9000000</v>
      </c>
      <c r="BA66" s="19"/>
      <c r="BB66" s="19"/>
      <c r="BC66" s="19"/>
      <c r="BD66" s="19"/>
      <c r="BE66" s="19"/>
      <c r="BF66" s="19"/>
      <c r="BG66" s="19"/>
      <c r="BH66" s="19"/>
      <c r="BI66" s="19"/>
      <c r="BJ66" s="19"/>
      <c r="BK66" s="19"/>
      <c r="BL66" s="19"/>
      <c r="BM66" s="19"/>
      <c r="BN66" s="19"/>
      <c r="BO66" s="19" t="str">
        <f t="shared" si="2"/>
        <v/>
      </c>
      <c r="BP66" s="19"/>
      <c r="BQ66" s="19"/>
      <c r="BR66" s="19"/>
      <c r="BS66" s="19"/>
      <c r="BT66" s="19"/>
      <c r="BU66" s="19"/>
      <c r="BV66" s="19"/>
      <c r="BW66" s="19"/>
      <c r="BX66" s="19"/>
      <c r="BY66" s="19"/>
      <c r="BZ66" s="19"/>
      <c r="CA66" s="19"/>
      <c r="CB66" s="19"/>
      <c r="CC66" s="19"/>
      <c r="CD66" s="19" t="str">
        <f t="shared" si="3"/>
        <v/>
      </c>
      <c r="CE66" s="20">
        <v>2024258990056</v>
      </c>
      <c r="CF66" s="48" t="str">
        <f>+_xlfn.XLOOKUP(P66,'[1]x METAS'!$AD$3:$AD$408,'[1]x METAS'!$AF$3:$AF$408,FALSE,0,1)</f>
        <v>IMCRDZ</v>
      </c>
    </row>
    <row r="67" spans="1:84" hidden="1" x14ac:dyDescent="0.25">
      <c r="A67" s="47" t="s">
        <v>321</v>
      </c>
      <c r="B67" s="12" t="s">
        <v>87</v>
      </c>
      <c r="C67" s="12" t="s">
        <v>88</v>
      </c>
      <c r="D67" s="13" t="s">
        <v>322</v>
      </c>
      <c r="E67" s="12" t="s">
        <v>323</v>
      </c>
      <c r="F67" s="12" t="s">
        <v>324</v>
      </c>
      <c r="G67" s="14">
        <v>1</v>
      </c>
      <c r="H67" s="12" t="s">
        <v>91</v>
      </c>
      <c r="I67" s="14">
        <v>0.25</v>
      </c>
      <c r="J67" s="14"/>
      <c r="K67" s="15">
        <f t="shared" si="4"/>
        <v>0</v>
      </c>
      <c r="L67" s="15"/>
      <c r="M67" s="14" t="s">
        <v>95</v>
      </c>
      <c r="N67" s="14" t="s">
        <v>95</v>
      </c>
      <c r="O67" s="16" t="s">
        <v>95</v>
      </c>
      <c r="P67" s="16" t="str">
        <f>+_xlfn.XLOOKUP(F67,'[1]x METAS'!$X$3:$X$408,'[1]x METAS'!$AD$3:$AD$408,FALSE,0,1)</f>
        <v>Implementación de la Biblioteca Rural Móvil en las veredas de Zipaquirá</v>
      </c>
      <c r="Q67" s="17">
        <f>+_xlfn.XLOOKUP(P67,[2]Sheet!$C$6:$C$2261,[2]Sheet!$G$6:$G$2261,FALSE,0,1)</f>
        <v>4200000</v>
      </c>
      <c r="R67" s="18">
        <f>+_xlfn.XLOOKUP(P67,[2]Sheet!$C$2:$C$2261,[2]Sheet!$J$2:$J$2261,FALSE,0,1)</f>
        <v>0</v>
      </c>
      <c r="S67" s="15">
        <f t="shared" si="14"/>
        <v>0</v>
      </c>
      <c r="T67" s="15"/>
      <c r="U67" s="15"/>
      <c r="V67" s="15"/>
      <c r="W67" s="9">
        <v>4200000</v>
      </c>
      <c r="X67" s="19"/>
      <c r="Y67" s="19"/>
      <c r="Z67" s="19"/>
      <c r="AA67" s="19"/>
      <c r="AB67" s="19"/>
      <c r="AC67" s="19"/>
      <c r="AD67" s="19"/>
      <c r="AE67" s="19"/>
      <c r="AF67" s="19"/>
      <c r="AG67" s="19"/>
      <c r="AH67" s="19"/>
      <c r="AI67" s="19"/>
      <c r="AJ67" s="19"/>
      <c r="AK67" s="19">
        <f t="shared" si="0"/>
        <v>4200000</v>
      </c>
      <c r="AL67" s="19">
        <v>22000000</v>
      </c>
      <c r="AM67" s="19"/>
      <c r="AN67" s="19"/>
      <c r="AO67" s="19"/>
      <c r="AP67" s="23"/>
      <c r="AQ67" s="19"/>
      <c r="AR67" s="19"/>
      <c r="AS67" s="19"/>
      <c r="AT67" s="19"/>
      <c r="AU67" s="19"/>
      <c r="AV67" s="19"/>
      <c r="AW67" s="19"/>
      <c r="AX67" s="19"/>
      <c r="AY67" s="19"/>
      <c r="AZ67" s="19">
        <f t="shared" si="1"/>
        <v>22000000</v>
      </c>
      <c r="BA67" s="19"/>
      <c r="BB67" s="19"/>
      <c r="BC67" s="19"/>
      <c r="BD67" s="19"/>
      <c r="BE67" s="19"/>
      <c r="BF67" s="19"/>
      <c r="BG67" s="19"/>
      <c r="BH67" s="19"/>
      <c r="BI67" s="19"/>
      <c r="BJ67" s="19"/>
      <c r="BK67" s="19"/>
      <c r="BL67" s="19"/>
      <c r="BM67" s="19"/>
      <c r="BN67" s="19"/>
      <c r="BO67" s="19" t="str">
        <f t="shared" si="2"/>
        <v/>
      </c>
      <c r="BP67" s="19"/>
      <c r="BQ67" s="19"/>
      <c r="BR67" s="19"/>
      <c r="BS67" s="19"/>
      <c r="BT67" s="19"/>
      <c r="BU67" s="19"/>
      <c r="BV67" s="19"/>
      <c r="BW67" s="19"/>
      <c r="BX67" s="19"/>
      <c r="BY67" s="19"/>
      <c r="BZ67" s="19"/>
      <c r="CA67" s="19"/>
      <c r="CB67" s="19"/>
      <c r="CC67" s="19"/>
      <c r="CD67" s="19" t="str">
        <f t="shared" si="3"/>
        <v/>
      </c>
      <c r="CE67" s="20">
        <v>2024258990056</v>
      </c>
      <c r="CF67" s="48" t="str">
        <f>+_xlfn.XLOOKUP(P67,'[1]x METAS'!$AD$3:$AD$408,'[1]x METAS'!$AF$3:$AF$408,FALSE,0,1)</f>
        <v>IMCRDZ</v>
      </c>
    </row>
    <row r="68" spans="1:84" hidden="1" x14ac:dyDescent="0.25">
      <c r="A68" s="47" t="s">
        <v>325</v>
      </c>
      <c r="B68" s="12" t="s">
        <v>87</v>
      </c>
      <c r="C68" s="12" t="s">
        <v>88</v>
      </c>
      <c r="D68" s="13" t="s">
        <v>326</v>
      </c>
      <c r="E68" s="12" t="s">
        <v>327</v>
      </c>
      <c r="F68" s="12" t="s">
        <v>328</v>
      </c>
      <c r="G68" s="14">
        <v>1</v>
      </c>
      <c r="H68" s="12" t="s">
        <v>91</v>
      </c>
      <c r="I68" s="14">
        <v>0</v>
      </c>
      <c r="J68" s="14"/>
      <c r="K68" s="15" t="e">
        <f t="shared" si="4"/>
        <v>#DIV/0!</v>
      </c>
      <c r="L68" s="15"/>
      <c r="M68" s="14">
        <v>0</v>
      </c>
      <c r="N68" s="14" t="s">
        <v>128</v>
      </c>
      <c r="O68" s="16" t="s">
        <v>128</v>
      </c>
      <c r="P68" s="16" t="str">
        <f>+_xlfn.XLOOKUP(F68,'[1]x METAS'!$X$3:$X$408,'[1]x METAS'!$AD$3:$AD$408,FALSE,0,1)</f>
        <v>Crear el Museo de la Bicicleta</v>
      </c>
      <c r="Q68" s="17" t="b">
        <f>+_xlfn.XLOOKUP(P68,[2]Sheet!$C$6:$C$2261,[2]Sheet!$G$6:$G$2261,FALSE,0,1)</f>
        <v>0</v>
      </c>
      <c r="R68" s="16"/>
      <c r="S68" s="16"/>
      <c r="T68" s="16"/>
      <c r="U68" s="16"/>
      <c r="V68" s="16"/>
      <c r="W68" s="19"/>
      <c r="X68" s="19"/>
      <c r="Y68" s="19"/>
      <c r="Z68" s="19"/>
      <c r="AA68" s="19"/>
      <c r="AB68" s="19"/>
      <c r="AC68" s="19"/>
      <c r="AD68" s="19"/>
      <c r="AE68" s="19"/>
      <c r="AF68" s="19"/>
      <c r="AG68" s="19"/>
      <c r="AH68" s="19"/>
      <c r="AI68" s="19"/>
      <c r="AJ68" s="19"/>
      <c r="AK68" s="19" t="str">
        <f t="shared" si="0"/>
        <v/>
      </c>
      <c r="AL68" s="19"/>
      <c r="AM68" s="19"/>
      <c r="AN68" s="19"/>
      <c r="AO68" s="19"/>
      <c r="AP68" s="23"/>
      <c r="AQ68" s="19"/>
      <c r="AR68" s="19"/>
      <c r="AS68" s="19"/>
      <c r="AT68" s="19"/>
      <c r="AU68" s="19"/>
      <c r="AV68" s="19"/>
      <c r="AW68" s="19"/>
      <c r="AX68" s="19"/>
      <c r="AY68" s="19"/>
      <c r="AZ68" s="19" t="str">
        <f t="shared" si="1"/>
        <v/>
      </c>
      <c r="BA68" s="19"/>
      <c r="BB68" s="19"/>
      <c r="BC68" s="19"/>
      <c r="BD68" s="19"/>
      <c r="BE68" s="19"/>
      <c r="BF68" s="19"/>
      <c r="BG68" s="19"/>
      <c r="BH68" s="19"/>
      <c r="BI68" s="19"/>
      <c r="BJ68" s="19"/>
      <c r="BK68" s="19"/>
      <c r="BL68" s="19"/>
      <c r="BM68" s="19"/>
      <c r="BN68" s="19"/>
      <c r="BO68" s="19" t="str">
        <f t="shared" si="2"/>
        <v/>
      </c>
      <c r="BP68" s="19"/>
      <c r="BQ68" s="19"/>
      <c r="BR68" s="19"/>
      <c r="BS68" s="19"/>
      <c r="BT68" s="19"/>
      <c r="BU68" s="19"/>
      <c r="BV68" s="19"/>
      <c r="BW68" s="19"/>
      <c r="BX68" s="19"/>
      <c r="BY68" s="19"/>
      <c r="BZ68" s="19"/>
      <c r="CA68" s="19"/>
      <c r="CB68" s="19"/>
      <c r="CC68" s="19"/>
      <c r="CD68" s="19" t="str">
        <f t="shared" si="3"/>
        <v/>
      </c>
      <c r="CE68" s="20">
        <v>2024258990056</v>
      </c>
      <c r="CF68" s="48" t="str">
        <f>+_xlfn.XLOOKUP(P68,'[1]x METAS'!$AD$3:$AD$408,'[1]x METAS'!$AF$3:$AF$408,FALSE,0,1)</f>
        <v>IMCRDZ</v>
      </c>
    </row>
    <row r="69" spans="1:84" hidden="1" x14ac:dyDescent="0.25">
      <c r="A69" s="47" t="s">
        <v>329</v>
      </c>
      <c r="B69" s="12" t="s">
        <v>87</v>
      </c>
      <c r="C69" s="12" t="s">
        <v>88</v>
      </c>
      <c r="D69" s="13" t="s">
        <v>330</v>
      </c>
      <c r="E69" s="12" t="s">
        <v>331</v>
      </c>
      <c r="F69" s="12" t="s">
        <v>332</v>
      </c>
      <c r="G69" s="14">
        <v>2</v>
      </c>
      <c r="H69" s="12" t="s">
        <v>91</v>
      </c>
      <c r="I69" s="14">
        <v>0</v>
      </c>
      <c r="J69" s="14"/>
      <c r="K69" s="15" t="e">
        <f t="shared" si="4"/>
        <v>#DIV/0!</v>
      </c>
      <c r="L69" s="15"/>
      <c r="M69" s="14">
        <v>1</v>
      </c>
      <c r="N69" s="14">
        <v>1</v>
      </c>
      <c r="O69" s="16">
        <v>0</v>
      </c>
      <c r="P69" s="16" t="str">
        <f>+_xlfn.XLOOKUP(F69,'[1]x METAS'!$X$3:$X$408,'[1]x METAS'!$AD$3:$AD$408,FALSE,0,1)</f>
        <v xml:space="preserve">Realizar 2 Inventarios de Patrimonio Cultural (Material e Inmaterial) de Zipaquirá </v>
      </c>
      <c r="Q69" s="17" t="b">
        <f>+_xlfn.XLOOKUP(P69,[2]Sheet!$C$6:$C$2261,[2]Sheet!$G$6:$G$2261,FALSE,0,1)</f>
        <v>0</v>
      </c>
      <c r="R69" s="16"/>
      <c r="S69" s="16"/>
      <c r="T69" s="16"/>
      <c r="U69" s="16"/>
      <c r="V69" s="16"/>
      <c r="W69" s="19"/>
      <c r="X69" s="19"/>
      <c r="Y69" s="19"/>
      <c r="Z69" s="19"/>
      <c r="AA69" s="19"/>
      <c r="AB69" s="19"/>
      <c r="AC69" s="19"/>
      <c r="AD69" s="19"/>
      <c r="AE69" s="19"/>
      <c r="AF69" s="19"/>
      <c r="AG69" s="19"/>
      <c r="AH69" s="19"/>
      <c r="AI69" s="19"/>
      <c r="AJ69" s="19"/>
      <c r="AK69" s="19" t="str">
        <f t="shared" si="0"/>
        <v/>
      </c>
      <c r="AL69" s="19"/>
      <c r="AM69" s="19"/>
      <c r="AN69" s="19"/>
      <c r="AO69" s="19"/>
      <c r="AP69" s="23"/>
      <c r="AQ69" s="19">
        <v>17500000</v>
      </c>
      <c r="AR69" s="19"/>
      <c r="AS69" s="19"/>
      <c r="AT69" s="19"/>
      <c r="AU69" s="19"/>
      <c r="AV69" s="19"/>
      <c r="AW69" s="19"/>
      <c r="AX69" s="19"/>
      <c r="AY69" s="19"/>
      <c r="AZ69" s="19">
        <f t="shared" si="1"/>
        <v>17500000</v>
      </c>
      <c r="BA69" s="19"/>
      <c r="BB69" s="19"/>
      <c r="BC69" s="19"/>
      <c r="BD69" s="19"/>
      <c r="BE69" s="19"/>
      <c r="BF69" s="19"/>
      <c r="BG69" s="19"/>
      <c r="BH69" s="19"/>
      <c r="BI69" s="19"/>
      <c r="BJ69" s="19"/>
      <c r="BK69" s="19"/>
      <c r="BL69" s="19"/>
      <c r="BM69" s="19"/>
      <c r="BN69" s="19"/>
      <c r="BO69" s="19" t="str">
        <f t="shared" si="2"/>
        <v/>
      </c>
      <c r="BP69" s="19"/>
      <c r="BQ69" s="19"/>
      <c r="BR69" s="19"/>
      <c r="BS69" s="19"/>
      <c r="BT69" s="19"/>
      <c r="BU69" s="19"/>
      <c r="BV69" s="19"/>
      <c r="BW69" s="19"/>
      <c r="BX69" s="19"/>
      <c r="BY69" s="19"/>
      <c r="BZ69" s="19"/>
      <c r="CA69" s="19"/>
      <c r="CB69" s="19"/>
      <c r="CC69" s="19"/>
      <c r="CD69" s="19" t="str">
        <f t="shared" si="3"/>
        <v/>
      </c>
      <c r="CE69" s="20">
        <v>2024258990057</v>
      </c>
      <c r="CF69" s="48" t="str">
        <f>+_xlfn.XLOOKUP(P69,'[1]x METAS'!$AD$3:$AD$408,'[1]x METAS'!$AF$3:$AF$408,FALSE,0,1)</f>
        <v>IMCRDZ</v>
      </c>
    </row>
    <row r="70" spans="1:84" hidden="1" x14ac:dyDescent="0.25">
      <c r="A70" s="47" t="s">
        <v>333</v>
      </c>
      <c r="B70" s="12" t="s">
        <v>87</v>
      </c>
      <c r="C70" s="12" t="s">
        <v>88</v>
      </c>
      <c r="D70" s="13" t="s">
        <v>334</v>
      </c>
      <c r="E70" s="12" t="s">
        <v>279</v>
      </c>
      <c r="F70" s="12" t="s">
        <v>335</v>
      </c>
      <c r="G70" s="14">
        <v>4</v>
      </c>
      <c r="H70" s="12" t="s">
        <v>91</v>
      </c>
      <c r="I70" s="14">
        <v>1</v>
      </c>
      <c r="J70" s="14"/>
      <c r="K70" s="15">
        <f t="shared" ref="K70:K133" si="15">+J70/I70</f>
        <v>0</v>
      </c>
      <c r="L70" s="15"/>
      <c r="M70" s="14">
        <v>1</v>
      </c>
      <c r="N70" s="14">
        <v>1</v>
      </c>
      <c r="O70" s="16">
        <v>1</v>
      </c>
      <c r="P70" s="16" t="str">
        <f>+_xlfn.XLOOKUP(F70,'[1]x METAS'!$X$3:$X$408,'[1]x METAS'!$AD$3:$AD$408,FALSE,0,1)</f>
        <v>Implementación de 4 Rutas Patrimoniales para la divulgación, conocimiento, reconocimiento y apropiación social del Patrimonio Cultural de Zipaquirá.</v>
      </c>
      <c r="Q70" s="17">
        <f>+_xlfn.XLOOKUP(P70,[2]Sheet!$C$6:$C$2261,[2]Sheet!$G$6:$G$2261,FALSE,0,1)</f>
        <v>10000000</v>
      </c>
      <c r="R70" s="18">
        <f>+_xlfn.XLOOKUP(P70,[2]Sheet!$C$2:$C$2261,[2]Sheet!$J$2:$J$2261,FALSE,0,1)</f>
        <v>10000000</v>
      </c>
      <c r="S70" s="15">
        <f t="shared" ref="S70:S71" si="16">+R70/Q70</f>
        <v>1</v>
      </c>
      <c r="T70" s="15"/>
      <c r="U70" s="15"/>
      <c r="V70" s="15"/>
      <c r="W70" s="9">
        <v>10000000</v>
      </c>
      <c r="X70" s="19"/>
      <c r="Y70" s="19"/>
      <c r="Z70" s="19"/>
      <c r="AA70" s="19"/>
      <c r="AB70" s="19"/>
      <c r="AC70" s="19"/>
      <c r="AD70" s="19"/>
      <c r="AE70" s="19"/>
      <c r="AF70" s="19"/>
      <c r="AG70" s="19"/>
      <c r="AH70" s="19"/>
      <c r="AI70" s="19"/>
      <c r="AJ70" s="19"/>
      <c r="AK70" s="19">
        <f t="shared" si="0"/>
        <v>10000000</v>
      </c>
      <c r="AL70" s="19"/>
      <c r="AM70" s="19"/>
      <c r="AN70" s="19"/>
      <c r="AO70" s="19"/>
      <c r="AP70" s="23"/>
      <c r="AQ70" s="19">
        <v>17500000</v>
      </c>
      <c r="AR70" s="19"/>
      <c r="AS70" s="19"/>
      <c r="AT70" s="19"/>
      <c r="AU70" s="19"/>
      <c r="AV70" s="19"/>
      <c r="AW70" s="19"/>
      <c r="AX70" s="19"/>
      <c r="AY70" s="19"/>
      <c r="AZ70" s="19">
        <f t="shared" si="1"/>
        <v>17500000</v>
      </c>
      <c r="BA70" s="19"/>
      <c r="BB70" s="19"/>
      <c r="BC70" s="19"/>
      <c r="BD70" s="19"/>
      <c r="BE70" s="19"/>
      <c r="BF70" s="19"/>
      <c r="BG70" s="19"/>
      <c r="BH70" s="19"/>
      <c r="BI70" s="19"/>
      <c r="BJ70" s="19"/>
      <c r="BK70" s="19"/>
      <c r="BL70" s="19"/>
      <c r="BM70" s="19"/>
      <c r="BN70" s="19"/>
      <c r="BO70" s="19" t="str">
        <f t="shared" si="2"/>
        <v/>
      </c>
      <c r="BP70" s="19"/>
      <c r="BQ70" s="19"/>
      <c r="BR70" s="19"/>
      <c r="BS70" s="19"/>
      <c r="BT70" s="19"/>
      <c r="BU70" s="19"/>
      <c r="BV70" s="19"/>
      <c r="BW70" s="19"/>
      <c r="BX70" s="19"/>
      <c r="BY70" s="19"/>
      <c r="BZ70" s="19"/>
      <c r="CA70" s="19"/>
      <c r="CB70" s="19"/>
      <c r="CC70" s="19"/>
      <c r="CD70" s="19" t="str">
        <f t="shared" si="3"/>
        <v/>
      </c>
      <c r="CE70" s="20">
        <v>2024258990057</v>
      </c>
      <c r="CF70" s="48" t="str">
        <f>+_xlfn.XLOOKUP(P70,'[1]x METAS'!$AD$3:$AD$408,'[1]x METAS'!$AF$3:$AF$408,FALSE,0,1)</f>
        <v>IMCRDZ</v>
      </c>
    </row>
    <row r="71" spans="1:84" hidden="1" x14ac:dyDescent="0.25">
      <c r="A71" s="47" t="s">
        <v>336</v>
      </c>
      <c r="B71" s="12" t="s">
        <v>87</v>
      </c>
      <c r="C71" s="12" t="s">
        <v>88</v>
      </c>
      <c r="D71" s="13" t="s">
        <v>337</v>
      </c>
      <c r="E71" s="12" t="s">
        <v>338</v>
      </c>
      <c r="F71" s="12" t="s">
        <v>339</v>
      </c>
      <c r="G71" s="14">
        <v>7</v>
      </c>
      <c r="H71" s="12" t="s">
        <v>114</v>
      </c>
      <c r="I71" s="14">
        <v>1</v>
      </c>
      <c r="J71" s="14"/>
      <c r="K71" s="15">
        <f t="shared" si="15"/>
        <v>0</v>
      </c>
      <c r="L71" s="15"/>
      <c r="M71" s="14">
        <v>4</v>
      </c>
      <c r="N71" s="14">
        <v>5</v>
      </c>
      <c r="O71" s="16">
        <v>7</v>
      </c>
      <c r="P71" s="16" t="str">
        <f>+_xlfn.XLOOKUP(F71,'[1]x METAS'!$X$3:$X$408,'[1]x METAS'!$AD$3:$AD$408,FALSE,0,1)</f>
        <v>Realizar  Intervenciones y mantenimientos a 7 Bienes de Interés Cultural del Patrimonio Cultural Material de Zipaquirá (protección, recuperación, conservación o restauración)</v>
      </c>
      <c r="Q71" s="17">
        <f>+_xlfn.XLOOKUP(P71,[2]Sheet!$C$6:$C$2261,[2]Sheet!$G$6:$G$2261,FALSE,0,1)</f>
        <v>17656807</v>
      </c>
      <c r="R71" s="18">
        <f>+_xlfn.XLOOKUP(P71,[2]Sheet!$C$2:$C$2261,[2]Sheet!$J$2:$J$2261,FALSE,0,1)</f>
        <v>0</v>
      </c>
      <c r="S71" s="15">
        <f t="shared" si="16"/>
        <v>0</v>
      </c>
      <c r="T71" s="15"/>
      <c r="U71" s="15"/>
      <c r="V71" s="15"/>
      <c r="W71" s="9">
        <v>17656807</v>
      </c>
      <c r="X71" s="19"/>
      <c r="Y71" s="19"/>
      <c r="Z71" s="19"/>
      <c r="AA71" s="19"/>
      <c r="AB71" s="19"/>
      <c r="AC71" s="19"/>
      <c r="AD71" s="19"/>
      <c r="AE71" s="19"/>
      <c r="AF71" s="19"/>
      <c r="AG71" s="19"/>
      <c r="AH71" s="19"/>
      <c r="AI71" s="19"/>
      <c r="AJ71" s="19"/>
      <c r="AK71" s="19">
        <f t="shared" si="0"/>
        <v>17656807</v>
      </c>
      <c r="AL71" s="19"/>
      <c r="AM71" s="19"/>
      <c r="AN71" s="19"/>
      <c r="AO71" s="19"/>
      <c r="AP71" s="23"/>
      <c r="AQ71" s="19">
        <v>300162376</v>
      </c>
      <c r="AR71" s="19"/>
      <c r="AS71" s="19"/>
      <c r="AT71" s="19"/>
      <c r="AU71" s="19"/>
      <c r="AV71" s="19"/>
      <c r="AW71" s="19"/>
      <c r="AX71" s="19"/>
      <c r="AY71" s="19"/>
      <c r="AZ71" s="19">
        <f t="shared" si="1"/>
        <v>300162376</v>
      </c>
      <c r="BA71" s="19"/>
      <c r="BB71" s="19"/>
      <c r="BC71" s="19"/>
      <c r="BD71" s="19"/>
      <c r="BE71" s="19"/>
      <c r="BF71" s="19"/>
      <c r="BG71" s="19"/>
      <c r="BH71" s="19"/>
      <c r="BI71" s="19"/>
      <c r="BJ71" s="19"/>
      <c r="BK71" s="19"/>
      <c r="BL71" s="19"/>
      <c r="BM71" s="19"/>
      <c r="BN71" s="19"/>
      <c r="BO71" s="19" t="str">
        <f t="shared" si="2"/>
        <v/>
      </c>
      <c r="BP71" s="19"/>
      <c r="BQ71" s="19"/>
      <c r="BR71" s="19"/>
      <c r="BS71" s="19"/>
      <c r="BT71" s="19"/>
      <c r="BU71" s="19"/>
      <c r="BV71" s="19"/>
      <c r="BW71" s="19"/>
      <c r="BX71" s="19"/>
      <c r="BY71" s="19"/>
      <c r="BZ71" s="19"/>
      <c r="CA71" s="19"/>
      <c r="CB71" s="19"/>
      <c r="CC71" s="19"/>
      <c r="CD71" s="19" t="str">
        <f t="shared" si="3"/>
        <v/>
      </c>
      <c r="CE71" s="20">
        <v>2024258990057</v>
      </c>
      <c r="CF71" s="48" t="str">
        <f>+_xlfn.XLOOKUP(P71,'[1]x METAS'!$AD$3:$AD$408,'[1]x METAS'!$AF$3:$AF$408,FALSE,0,1)</f>
        <v>IMCRDZ</v>
      </c>
    </row>
    <row r="72" spans="1:84" hidden="1" x14ac:dyDescent="0.25">
      <c r="A72" s="47" t="s">
        <v>340</v>
      </c>
      <c r="B72" s="12" t="s">
        <v>87</v>
      </c>
      <c r="C72" s="12" t="s">
        <v>88</v>
      </c>
      <c r="D72" s="13" t="s">
        <v>341</v>
      </c>
      <c r="E72" s="12" t="s">
        <v>228</v>
      </c>
      <c r="F72" s="12" t="s">
        <v>342</v>
      </c>
      <c r="G72" s="14">
        <v>3</v>
      </c>
      <c r="H72" s="12" t="s">
        <v>91</v>
      </c>
      <c r="I72" s="14">
        <v>0</v>
      </c>
      <c r="J72" s="14"/>
      <c r="K72" s="15" t="e">
        <f t="shared" si="15"/>
        <v>#DIV/0!</v>
      </c>
      <c r="L72" s="15"/>
      <c r="M72" s="14">
        <v>1</v>
      </c>
      <c r="N72" s="14">
        <v>1</v>
      </c>
      <c r="O72" s="16">
        <v>1</v>
      </c>
      <c r="P72" s="16" t="str">
        <f>+_xlfn.XLOOKUP(F72,'[1]x METAS'!$X$3:$X$408,'[1]x METAS'!$AD$3:$AD$408,FALSE,0,1)</f>
        <v>Realizar acompañamiento a los 3 Grupos de Vigías del Patrimonio Cultural en Zipaquirá de conformidad con el Decreto No. 129 de 2023</v>
      </c>
      <c r="Q72" s="17" t="b">
        <f>+_xlfn.XLOOKUP(P72,[2]Sheet!$C$6:$C$2261,[2]Sheet!$G$6:$G$2261,FALSE,0,1)</f>
        <v>0</v>
      </c>
      <c r="R72" s="16"/>
      <c r="S72" s="16"/>
      <c r="T72" s="16"/>
      <c r="U72" s="16"/>
      <c r="V72" s="16"/>
      <c r="W72" s="19"/>
      <c r="X72" s="19"/>
      <c r="Y72" s="19"/>
      <c r="Z72" s="19"/>
      <c r="AA72" s="19"/>
      <c r="AB72" s="19"/>
      <c r="AC72" s="19"/>
      <c r="AD72" s="19"/>
      <c r="AE72" s="19"/>
      <c r="AF72" s="19"/>
      <c r="AG72" s="19"/>
      <c r="AH72" s="19"/>
      <c r="AI72" s="19"/>
      <c r="AJ72" s="19"/>
      <c r="AK72" s="19" t="str">
        <f t="shared" si="0"/>
        <v/>
      </c>
      <c r="AL72" s="19"/>
      <c r="AM72" s="19"/>
      <c r="AN72" s="19"/>
      <c r="AO72" s="19"/>
      <c r="AP72" s="23"/>
      <c r="AQ72" s="19">
        <v>19819939</v>
      </c>
      <c r="AR72" s="19"/>
      <c r="AS72" s="19"/>
      <c r="AT72" s="19"/>
      <c r="AU72" s="19"/>
      <c r="AV72" s="19"/>
      <c r="AW72" s="19"/>
      <c r="AX72" s="19"/>
      <c r="AY72" s="19"/>
      <c r="AZ72" s="19">
        <f t="shared" si="1"/>
        <v>19819939</v>
      </c>
      <c r="BA72" s="19"/>
      <c r="BB72" s="19"/>
      <c r="BC72" s="19"/>
      <c r="BD72" s="19"/>
      <c r="BE72" s="19"/>
      <c r="BF72" s="19"/>
      <c r="BG72" s="19"/>
      <c r="BH72" s="19"/>
      <c r="BI72" s="19"/>
      <c r="BJ72" s="19"/>
      <c r="BK72" s="19"/>
      <c r="BL72" s="19"/>
      <c r="BM72" s="19"/>
      <c r="BN72" s="19"/>
      <c r="BO72" s="19" t="str">
        <f t="shared" si="2"/>
        <v/>
      </c>
      <c r="BP72" s="19"/>
      <c r="BQ72" s="19"/>
      <c r="BR72" s="19"/>
      <c r="BS72" s="19"/>
      <c r="BT72" s="19"/>
      <c r="BU72" s="19"/>
      <c r="BV72" s="19"/>
      <c r="BW72" s="19"/>
      <c r="BX72" s="19"/>
      <c r="BY72" s="19"/>
      <c r="BZ72" s="19"/>
      <c r="CA72" s="19"/>
      <c r="CB72" s="19"/>
      <c r="CC72" s="19"/>
      <c r="CD72" s="19" t="str">
        <f t="shared" si="3"/>
        <v/>
      </c>
      <c r="CE72" s="20">
        <v>2024258990057</v>
      </c>
      <c r="CF72" s="48" t="str">
        <f>+_xlfn.XLOOKUP(P72,'[1]x METAS'!$AD$3:$AD$408,'[1]x METAS'!$AF$3:$AF$408,FALSE,0,1)</f>
        <v>IMCRDZ</v>
      </c>
    </row>
    <row r="73" spans="1:84" hidden="1" x14ac:dyDescent="0.25">
      <c r="A73" s="47" t="s">
        <v>343</v>
      </c>
      <c r="B73" s="12" t="s">
        <v>87</v>
      </c>
      <c r="C73" s="12" t="s">
        <v>88</v>
      </c>
      <c r="D73" s="13" t="s">
        <v>344</v>
      </c>
      <c r="E73" s="12" t="s">
        <v>345</v>
      </c>
      <c r="F73" s="12" t="s">
        <v>346</v>
      </c>
      <c r="G73" s="14">
        <v>1</v>
      </c>
      <c r="H73" s="12" t="s">
        <v>114</v>
      </c>
      <c r="I73" s="14">
        <v>1</v>
      </c>
      <c r="J73" s="14"/>
      <c r="K73" s="15">
        <f t="shared" si="15"/>
        <v>0</v>
      </c>
      <c r="L73" s="15"/>
      <c r="M73" s="14">
        <v>1</v>
      </c>
      <c r="N73" s="14">
        <v>1</v>
      </c>
      <c r="O73" s="16">
        <v>1</v>
      </c>
      <c r="P73" s="16" t="str">
        <f>+_xlfn.XLOOKUP(F73,'[1]x METAS'!$X$3:$X$408,'[1]x METAS'!$AD$3:$AD$408,FALSE,0,1)</f>
        <v>Implementación del Plan Especial de Salvaguardia de la manifestación de Patrimonio Cultural Inmaterial de las Procesiones de Semana Santa en Zipaquirá</v>
      </c>
      <c r="Q73" s="17" t="b">
        <f>+_xlfn.XLOOKUP(P73,[2]Sheet!$C$6:$C$2261,[2]Sheet!$G$6:$G$2261,FALSE,0,1)</f>
        <v>0</v>
      </c>
      <c r="R73" s="16"/>
      <c r="S73" s="16"/>
      <c r="T73" s="16"/>
      <c r="U73" s="16"/>
      <c r="V73" s="16"/>
      <c r="W73" s="19"/>
      <c r="X73" s="19"/>
      <c r="Y73" s="19"/>
      <c r="Z73" s="19"/>
      <c r="AA73" s="19"/>
      <c r="AB73" s="19"/>
      <c r="AC73" s="19"/>
      <c r="AD73" s="19"/>
      <c r="AE73" s="19"/>
      <c r="AF73" s="19"/>
      <c r="AG73" s="19"/>
      <c r="AH73" s="19"/>
      <c r="AI73" s="19"/>
      <c r="AJ73" s="19"/>
      <c r="AK73" s="19" t="str">
        <f t="shared" si="0"/>
        <v/>
      </c>
      <c r="AL73" s="19"/>
      <c r="AM73" s="19"/>
      <c r="AN73" s="19"/>
      <c r="AO73" s="19"/>
      <c r="AP73" s="23"/>
      <c r="AQ73" s="19">
        <v>10000000</v>
      </c>
      <c r="AR73" s="19"/>
      <c r="AS73" s="19"/>
      <c r="AT73" s="19"/>
      <c r="AU73" s="19"/>
      <c r="AV73" s="19"/>
      <c r="AW73" s="19"/>
      <c r="AX73" s="19"/>
      <c r="AY73" s="19"/>
      <c r="AZ73" s="19">
        <f t="shared" si="1"/>
        <v>10000000</v>
      </c>
      <c r="BA73" s="19"/>
      <c r="BB73" s="19"/>
      <c r="BC73" s="19"/>
      <c r="BD73" s="19"/>
      <c r="BE73" s="19"/>
      <c r="BF73" s="19"/>
      <c r="BG73" s="19"/>
      <c r="BH73" s="19"/>
      <c r="BI73" s="19"/>
      <c r="BJ73" s="19"/>
      <c r="BK73" s="19"/>
      <c r="BL73" s="19"/>
      <c r="BM73" s="19"/>
      <c r="BN73" s="19"/>
      <c r="BO73" s="19" t="str">
        <f t="shared" si="2"/>
        <v/>
      </c>
      <c r="BP73" s="19"/>
      <c r="BQ73" s="19"/>
      <c r="BR73" s="19"/>
      <c r="BS73" s="19"/>
      <c r="BT73" s="19"/>
      <c r="BU73" s="19"/>
      <c r="BV73" s="19"/>
      <c r="BW73" s="19"/>
      <c r="BX73" s="19"/>
      <c r="BY73" s="19"/>
      <c r="BZ73" s="19"/>
      <c r="CA73" s="19"/>
      <c r="CB73" s="19"/>
      <c r="CC73" s="19"/>
      <c r="CD73" s="19" t="str">
        <f t="shared" si="3"/>
        <v/>
      </c>
      <c r="CE73" s="20">
        <v>2024258990057</v>
      </c>
      <c r="CF73" s="48" t="str">
        <f>+_xlfn.XLOOKUP(P73,'[1]x METAS'!$AD$3:$AD$408,'[1]x METAS'!$AF$3:$AF$408,FALSE,0,1)</f>
        <v>IMCRDZ</v>
      </c>
    </row>
    <row r="74" spans="1:84" hidden="1" x14ac:dyDescent="0.25">
      <c r="A74" s="47" t="s">
        <v>347</v>
      </c>
      <c r="B74" s="12" t="s">
        <v>87</v>
      </c>
      <c r="C74" s="12" t="s">
        <v>88</v>
      </c>
      <c r="D74" s="13" t="s">
        <v>348</v>
      </c>
      <c r="E74" s="12" t="s">
        <v>349</v>
      </c>
      <c r="F74" s="12" t="s">
        <v>350</v>
      </c>
      <c r="G74" s="14">
        <v>1</v>
      </c>
      <c r="H74" s="12" t="s">
        <v>91</v>
      </c>
      <c r="I74" s="14">
        <v>0</v>
      </c>
      <c r="J74" s="14"/>
      <c r="K74" s="15" t="e">
        <f t="shared" si="15"/>
        <v>#DIV/0!</v>
      </c>
      <c r="L74" s="15"/>
      <c r="M74" s="14" t="s">
        <v>237</v>
      </c>
      <c r="N74" s="14" t="s">
        <v>237</v>
      </c>
      <c r="O74" s="16" t="s">
        <v>238</v>
      </c>
      <c r="P74" s="16" t="str">
        <f>+_xlfn.XLOOKUP(F74,'[1]x METAS'!$X$3:$X$408,'[1]x METAS'!$AD$3:$AD$408,FALSE,0,1)</f>
        <v>Declarar la Casa Gabo como un (1) Museo "Colegio de Gabo", de naturaleza pública en Zipaquirá en el marco del desarrollo de la Ruta Macondo.(museografía, museología, conservación, curaduría, administración de museos)</v>
      </c>
      <c r="Q74" s="17" t="b">
        <f>+_xlfn.XLOOKUP(P74,[2]Sheet!$C$6:$C$2261,[2]Sheet!$G$6:$G$2261,FALSE,0,1)</f>
        <v>0</v>
      </c>
      <c r="R74" s="16"/>
      <c r="S74" s="16"/>
      <c r="T74" s="16"/>
      <c r="U74" s="16"/>
      <c r="V74" s="16"/>
      <c r="W74" s="19"/>
      <c r="X74" s="19"/>
      <c r="Y74" s="19"/>
      <c r="Z74" s="19"/>
      <c r="AA74" s="19"/>
      <c r="AB74" s="19"/>
      <c r="AC74" s="19"/>
      <c r="AD74" s="19"/>
      <c r="AE74" s="19"/>
      <c r="AF74" s="19"/>
      <c r="AG74" s="19"/>
      <c r="AH74" s="19"/>
      <c r="AI74" s="19"/>
      <c r="AJ74" s="19"/>
      <c r="AK74" s="19" t="str">
        <f t="shared" si="0"/>
        <v/>
      </c>
      <c r="AL74" s="19"/>
      <c r="AM74" s="19"/>
      <c r="AN74" s="19"/>
      <c r="AO74" s="19"/>
      <c r="AP74" s="23"/>
      <c r="AQ74" s="19"/>
      <c r="AR74" s="19"/>
      <c r="AS74" s="19"/>
      <c r="AT74" s="19"/>
      <c r="AU74" s="19"/>
      <c r="AV74" s="19"/>
      <c r="AW74" s="19"/>
      <c r="AX74" s="19"/>
      <c r="AY74" s="19"/>
      <c r="AZ74" s="19" t="str">
        <f t="shared" si="1"/>
        <v/>
      </c>
      <c r="BA74" s="19"/>
      <c r="BB74" s="19"/>
      <c r="BC74" s="19"/>
      <c r="BD74" s="19"/>
      <c r="BE74" s="19"/>
      <c r="BF74" s="19"/>
      <c r="BG74" s="19"/>
      <c r="BH74" s="19"/>
      <c r="BI74" s="19"/>
      <c r="BJ74" s="19"/>
      <c r="BK74" s="19"/>
      <c r="BL74" s="19"/>
      <c r="BM74" s="19"/>
      <c r="BN74" s="19"/>
      <c r="BO74" s="19" t="str">
        <f t="shared" si="2"/>
        <v/>
      </c>
      <c r="BP74" s="19"/>
      <c r="BQ74" s="19"/>
      <c r="BR74" s="19"/>
      <c r="BS74" s="19"/>
      <c r="BT74" s="19"/>
      <c r="BU74" s="19"/>
      <c r="BV74" s="19"/>
      <c r="BW74" s="19"/>
      <c r="BX74" s="19"/>
      <c r="BY74" s="19"/>
      <c r="BZ74" s="19"/>
      <c r="CA74" s="19"/>
      <c r="CB74" s="19"/>
      <c r="CC74" s="19"/>
      <c r="CD74" s="19" t="str">
        <f t="shared" si="3"/>
        <v/>
      </c>
      <c r="CE74" s="20">
        <v>2024258990057</v>
      </c>
      <c r="CF74" s="48" t="str">
        <f>+_xlfn.XLOOKUP(P74,'[1]x METAS'!$AD$3:$AD$408,'[1]x METAS'!$AF$3:$AF$408,FALSE,0,1)</f>
        <v>IMCRDZ</v>
      </c>
    </row>
    <row r="75" spans="1:84" hidden="1" x14ac:dyDescent="0.25">
      <c r="A75" s="47" t="s">
        <v>351</v>
      </c>
      <c r="B75" s="12" t="s">
        <v>87</v>
      </c>
      <c r="C75" s="12" t="s">
        <v>88</v>
      </c>
      <c r="D75" s="13">
        <v>430200600</v>
      </c>
      <c r="E75" s="12" t="s">
        <v>147</v>
      </c>
      <c r="F75" s="12" t="s">
        <v>352</v>
      </c>
      <c r="G75" s="14">
        <v>4</v>
      </c>
      <c r="H75" s="12" t="s">
        <v>114</v>
      </c>
      <c r="I75" s="14">
        <v>4</v>
      </c>
      <c r="J75" s="14"/>
      <c r="K75" s="15">
        <f t="shared" si="15"/>
        <v>0</v>
      </c>
      <c r="L75" s="15"/>
      <c r="M75" s="14">
        <v>4</v>
      </c>
      <c r="N75" s="14">
        <v>4</v>
      </c>
      <c r="O75" s="16">
        <v>4</v>
      </c>
      <c r="P75" s="16" t="str">
        <f>+_xlfn.XLOOKUP(F75,'[1]x METAS'!$X$3:$X$408,'[1]x METAS'!$AD$3:$AD$408,FALSE,0,1)</f>
        <v>Dar cumplimiento a las 4 líneas estratégicas de la política publica de Deporte, Recreación y Actividad Física - DRAF</v>
      </c>
      <c r="Q75" s="17">
        <f>+_xlfn.XLOOKUP(P75,[2]Sheet!$C$6:$C$2261,[2]Sheet!$G$6:$G$2261,FALSE,0,1)</f>
        <v>19800000</v>
      </c>
      <c r="R75" s="18">
        <f>+_xlfn.XLOOKUP(P75,[2]Sheet!$C$2:$C$2261,[2]Sheet!$J$2:$J$2261,FALSE,0,1)</f>
        <v>13160000</v>
      </c>
      <c r="S75" s="15">
        <f t="shared" ref="S75:S80" si="17">+R75/Q75</f>
        <v>0.6646464646464646</v>
      </c>
      <c r="T75" s="15"/>
      <c r="U75" s="15"/>
      <c r="V75" s="15"/>
      <c r="W75" s="19"/>
      <c r="X75" s="19"/>
      <c r="Y75" s="19"/>
      <c r="Z75" s="19"/>
      <c r="AA75" s="19"/>
      <c r="AB75" s="9">
        <v>19800000</v>
      </c>
      <c r="AC75" s="19"/>
      <c r="AD75" s="19"/>
      <c r="AE75" s="19"/>
      <c r="AF75" s="19"/>
      <c r="AG75" s="19"/>
      <c r="AH75" s="19"/>
      <c r="AI75" s="19"/>
      <c r="AJ75" s="19"/>
      <c r="AK75" s="19">
        <f t="shared" si="0"/>
        <v>19800000</v>
      </c>
      <c r="AL75" s="19"/>
      <c r="AM75" s="19"/>
      <c r="AN75" s="19"/>
      <c r="AO75" s="19"/>
      <c r="AP75" s="23"/>
      <c r="AQ75" s="19">
        <v>24255000</v>
      </c>
      <c r="AR75" s="19"/>
      <c r="AS75" s="19"/>
      <c r="AT75" s="19"/>
      <c r="AU75" s="19"/>
      <c r="AV75" s="19"/>
      <c r="AW75" s="19"/>
      <c r="AX75" s="19"/>
      <c r="AY75" s="19"/>
      <c r="AZ75" s="19">
        <f t="shared" si="1"/>
        <v>24255000</v>
      </c>
      <c r="BA75" s="19"/>
      <c r="BB75" s="19"/>
      <c r="BC75" s="19"/>
      <c r="BD75" s="19"/>
      <c r="BE75" s="19"/>
      <c r="BF75" s="19"/>
      <c r="BG75" s="19"/>
      <c r="BH75" s="19"/>
      <c r="BI75" s="19"/>
      <c r="BJ75" s="19"/>
      <c r="BK75" s="19"/>
      <c r="BL75" s="19"/>
      <c r="BM75" s="19"/>
      <c r="BN75" s="19"/>
      <c r="BO75" s="19" t="str">
        <f t="shared" si="2"/>
        <v/>
      </c>
      <c r="BP75" s="19"/>
      <c r="BQ75" s="19"/>
      <c r="BR75" s="19"/>
      <c r="BS75" s="19"/>
      <c r="BT75" s="19"/>
      <c r="BU75" s="19"/>
      <c r="BV75" s="19"/>
      <c r="BW75" s="19"/>
      <c r="BX75" s="19"/>
      <c r="BY75" s="19"/>
      <c r="BZ75" s="19"/>
      <c r="CA75" s="19"/>
      <c r="CB75" s="19"/>
      <c r="CC75" s="19"/>
      <c r="CD75" s="19" t="str">
        <f t="shared" si="3"/>
        <v/>
      </c>
      <c r="CE75" s="20">
        <v>2024258990059</v>
      </c>
      <c r="CF75" s="48" t="str">
        <f>+_xlfn.XLOOKUP(P75,'[1]x METAS'!$AD$3:$AD$408,'[1]x METAS'!$AF$3:$AF$408,FALSE,0,1)</f>
        <v>IMCRDZ</v>
      </c>
    </row>
    <row r="76" spans="1:84" hidden="1" x14ac:dyDescent="0.25">
      <c r="A76" s="47" t="s">
        <v>353</v>
      </c>
      <c r="B76" s="12" t="s">
        <v>87</v>
      </c>
      <c r="C76" s="12" t="s">
        <v>88</v>
      </c>
      <c r="D76" s="13">
        <v>430207501</v>
      </c>
      <c r="E76" s="12" t="s">
        <v>354</v>
      </c>
      <c r="F76" s="12" t="s">
        <v>355</v>
      </c>
      <c r="G76" s="14">
        <v>80</v>
      </c>
      <c r="H76" s="12" t="s">
        <v>114</v>
      </c>
      <c r="I76" s="14">
        <v>80</v>
      </c>
      <c r="J76" s="14"/>
      <c r="K76" s="15">
        <f t="shared" si="15"/>
        <v>0</v>
      </c>
      <c r="L76" s="15"/>
      <c r="M76" s="14">
        <v>80</v>
      </c>
      <c r="N76" s="14">
        <v>80</v>
      </c>
      <c r="O76" s="16">
        <v>80</v>
      </c>
      <c r="P76" s="16" t="str">
        <f>+_xlfn.XLOOKUP(F76,'[1]x METAS'!$X$3:$X$408,'[1]x METAS'!$AD$3:$AD$408,FALSE,0,1)</f>
        <v>Brindar asistencia técnica, académica y administrativa a 80 organismos deportivos.</v>
      </c>
      <c r="Q76" s="17">
        <f>+_xlfn.XLOOKUP(P76,[2]Sheet!$C$6:$C$2261,[2]Sheet!$G$6:$G$2261,FALSE,0,1)</f>
        <v>15505945</v>
      </c>
      <c r="R76" s="18">
        <f>+_xlfn.XLOOKUP(P76,[2]Sheet!$C$2:$C$2261,[2]Sheet!$J$2:$J$2261,FALSE,0,1)</f>
        <v>14601275</v>
      </c>
      <c r="S76" s="15">
        <f t="shared" si="17"/>
        <v>0.9416565710764484</v>
      </c>
      <c r="T76" s="15"/>
      <c r="U76" s="15"/>
      <c r="V76" s="15"/>
      <c r="W76" s="9">
        <v>9820480</v>
      </c>
      <c r="X76" s="19"/>
      <c r="Y76" s="19"/>
      <c r="Z76" s="19"/>
      <c r="AA76" s="19"/>
      <c r="AB76" s="19"/>
      <c r="AC76" s="19"/>
      <c r="AD76" s="19"/>
      <c r="AE76" s="19"/>
      <c r="AF76" s="19"/>
      <c r="AG76" s="19"/>
      <c r="AH76" s="19"/>
      <c r="AI76" s="19"/>
      <c r="AJ76" s="19"/>
      <c r="AK76" s="19">
        <f t="shared" si="0"/>
        <v>9820480</v>
      </c>
      <c r="AL76" s="19"/>
      <c r="AM76" s="19"/>
      <c r="AN76" s="19"/>
      <c r="AO76" s="19">
        <v>52344577.630000003</v>
      </c>
      <c r="AP76" s="23"/>
      <c r="AQ76" s="19">
        <v>460984</v>
      </c>
      <c r="AR76" s="19"/>
      <c r="AS76" s="19"/>
      <c r="AT76" s="19"/>
      <c r="AU76" s="19"/>
      <c r="AV76" s="19"/>
      <c r="AW76" s="19"/>
      <c r="AX76" s="19"/>
      <c r="AY76" s="19"/>
      <c r="AZ76" s="19">
        <f t="shared" si="1"/>
        <v>52805561.630000003</v>
      </c>
      <c r="BA76" s="19"/>
      <c r="BB76" s="19"/>
      <c r="BC76" s="19"/>
      <c r="BD76" s="19">
        <v>48735317.37219689</v>
      </c>
      <c r="BE76" s="19"/>
      <c r="BF76" s="19"/>
      <c r="BG76" s="19"/>
      <c r="BH76" s="19"/>
      <c r="BI76" s="19"/>
      <c r="BJ76" s="19"/>
      <c r="BK76" s="19"/>
      <c r="BL76" s="19"/>
      <c r="BM76" s="19"/>
      <c r="BN76" s="19"/>
      <c r="BO76" s="19">
        <f t="shared" si="2"/>
        <v>48735317.37219689</v>
      </c>
      <c r="BP76" s="19"/>
      <c r="BQ76" s="19"/>
      <c r="BR76" s="19"/>
      <c r="BS76" s="19">
        <v>50172735.440758877</v>
      </c>
      <c r="BT76" s="19"/>
      <c r="BU76" s="19"/>
      <c r="BV76" s="19"/>
      <c r="BW76" s="19"/>
      <c r="BX76" s="19"/>
      <c r="BY76" s="19"/>
      <c r="BZ76" s="19"/>
      <c r="CA76" s="19"/>
      <c r="CB76" s="19"/>
      <c r="CC76" s="19"/>
      <c r="CD76" s="19">
        <f t="shared" si="3"/>
        <v>50172735.440758877</v>
      </c>
      <c r="CE76" s="20">
        <v>2024258990059</v>
      </c>
      <c r="CF76" s="48" t="str">
        <f>+_xlfn.XLOOKUP(P76,'[1]x METAS'!$AD$3:$AD$408,'[1]x METAS'!$AF$3:$AF$408,FALSE,0,1)</f>
        <v>IMCRDZ</v>
      </c>
    </row>
    <row r="77" spans="1:84" hidden="1" x14ac:dyDescent="0.25">
      <c r="A77" s="47" t="s">
        <v>356</v>
      </c>
      <c r="B77" s="12" t="s">
        <v>87</v>
      </c>
      <c r="C77" s="12" t="s">
        <v>88</v>
      </c>
      <c r="D77" s="13" t="s">
        <v>357</v>
      </c>
      <c r="E77" s="12" t="s">
        <v>358</v>
      </c>
      <c r="F77" s="12" t="s">
        <v>359</v>
      </c>
      <c r="G77" s="14">
        <v>4</v>
      </c>
      <c r="H77" s="12" t="s">
        <v>91</v>
      </c>
      <c r="I77" s="14">
        <v>1</v>
      </c>
      <c r="J77" s="14"/>
      <c r="K77" s="15">
        <f t="shared" si="15"/>
        <v>0</v>
      </c>
      <c r="L77" s="15"/>
      <c r="M77" s="14">
        <v>1</v>
      </c>
      <c r="N77" s="14">
        <v>1</v>
      </c>
      <c r="O77" s="16">
        <v>1</v>
      </c>
      <c r="P77" s="16" t="str">
        <f>+_xlfn.XLOOKUP(F77,'[1]x METAS'!$X$3:$X$408,'[1]x METAS'!$AD$3:$AD$408,FALSE,0,1)</f>
        <v>Realizar 4 eventos deportivos municipales dirigidos a los organismos deportivos.</v>
      </c>
      <c r="Q77" s="17">
        <f>+_xlfn.XLOOKUP(P77,[2]Sheet!$C$6:$C$2261,[2]Sheet!$G$6:$G$2261,FALSE,0,1)</f>
        <v>16544216</v>
      </c>
      <c r="R77" s="18">
        <f>+_xlfn.XLOOKUP(P77,[2]Sheet!$C$2:$C$2261,[2]Sheet!$J$2:$J$2261,FALSE,0,1)</f>
        <v>11601615</v>
      </c>
      <c r="S77" s="15">
        <f t="shared" si="17"/>
        <v>0.7012490044859182</v>
      </c>
      <c r="T77" s="15"/>
      <c r="U77" s="15"/>
      <c r="V77" s="15"/>
      <c r="W77" s="9">
        <v>10544216</v>
      </c>
      <c r="X77" s="19"/>
      <c r="Y77" s="19"/>
      <c r="Z77" s="19"/>
      <c r="AA77" s="19"/>
      <c r="AB77" s="19"/>
      <c r="AC77" s="19"/>
      <c r="AD77" s="19"/>
      <c r="AE77" s="19"/>
      <c r="AF77" s="19"/>
      <c r="AG77" s="19"/>
      <c r="AH77" s="19"/>
      <c r="AI77" s="19"/>
      <c r="AJ77" s="19"/>
      <c r="AK77" s="19">
        <f t="shared" si="0"/>
        <v>10544216</v>
      </c>
      <c r="AL77" s="19">
        <v>18632646.900000002</v>
      </c>
      <c r="AM77" s="19"/>
      <c r="AN77" s="19"/>
      <c r="AO77" s="19"/>
      <c r="AP77" s="23"/>
      <c r="AQ77" s="19"/>
      <c r="AR77" s="19"/>
      <c r="AS77" s="19"/>
      <c r="AT77" s="19"/>
      <c r="AU77" s="19"/>
      <c r="AV77" s="19"/>
      <c r="AW77" s="19"/>
      <c r="AX77" s="19"/>
      <c r="AY77" s="19"/>
      <c r="AZ77" s="19">
        <f t="shared" si="1"/>
        <v>18632646.900000002</v>
      </c>
      <c r="BA77" s="19"/>
      <c r="BB77" s="19"/>
      <c r="BC77" s="19"/>
      <c r="BD77" s="19"/>
      <c r="BE77" s="19"/>
      <c r="BF77" s="19"/>
      <c r="BG77" s="19"/>
      <c r="BH77" s="19"/>
      <c r="BI77" s="19"/>
      <c r="BJ77" s="19"/>
      <c r="BK77" s="19"/>
      <c r="BL77" s="19"/>
      <c r="BM77" s="19"/>
      <c r="BN77" s="19"/>
      <c r="BO77" s="19" t="str">
        <f t="shared" si="2"/>
        <v/>
      </c>
      <c r="BP77" s="19"/>
      <c r="BQ77" s="19"/>
      <c r="BR77" s="19"/>
      <c r="BS77" s="19"/>
      <c r="BT77" s="19"/>
      <c r="BU77" s="19"/>
      <c r="BV77" s="19"/>
      <c r="BW77" s="19"/>
      <c r="BX77" s="19"/>
      <c r="BY77" s="19"/>
      <c r="BZ77" s="19"/>
      <c r="CA77" s="19"/>
      <c r="CB77" s="19"/>
      <c r="CC77" s="19"/>
      <c r="CD77" s="19" t="str">
        <f t="shared" si="3"/>
        <v/>
      </c>
      <c r="CE77" s="20">
        <v>2024258990058</v>
      </c>
      <c r="CF77" s="48" t="str">
        <f>+_xlfn.XLOOKUP(P77,'[1]x METAS'!$AD$3:$AD$408,'[1]x METAS'!$AF$3:$AF$408,FALSE,0,1)</f>
        <v>IMCRDZ</v>
      </c>
    </row>
    <row r="78" spans="1:84" hidden="1" x14ac:dyDescent="0.25">
      <c r="A78" s="47" t="s">
        <v>360</v>
      </c>
      <c r="B78" s="12" t="s">
        <v>87</v>
      </c>
      <c r="C78" s="12" t="s">
        <v>88</v>
      </c>
      <c r="D78" s="13">
        <v>430200400</v>
      </c>
      <c r="E78" s="12" t="s">
        <v>361</v>
      </c>
      <c r="F78" s="12" t="s">
        <v>362</v>
      </c>
      <c r="G78" s="14">
        <v>2</v>
      </c>
      <c r="H78" s="12" t="s">
        <v>114</v>
      </c>
      <c r="I78" s="14">
        <v>2</v>
      </c>
      <c r="J78" s="14"/>
      <c r="K78" s="15">
        <f t="shared" si="15"/>
        <v>0</v>
      </c>
      <c r="L78" s="15"/>
      <c r="M78" s="14">
        <v>2</v>
      </c>
      <c r="N78" s="14">
        <v>2</v>
      </c>
      <c r="O78" s="16">
        <v>2</v>
      </c>
      <c r="P78" s="16" t="str">
        <f>+_xlfn.XLOOKUP(F78,'[1]x METAS'!$X$3:$X$408,'[1]x METAS'!$AD$3:$AD$408,FALSE,0,1)</f>
        <v xml:space="preserve">Mantener en funcionamiento 2 equipos de fútbol de salón (masculino y femenino) participando de manera directa en los eventos departamentales y nacionales </v>
      </c>
      <c r="Q78" s="17">
        <f>+_xlfn.XLOOKUP(P78,[2]Sheet!$C$6:$C$2261,[2]Sheet!$G$6:$G$2261,FALSE,0,1)</f>
        <v>271313319</v>
      </c>
      <c r="R78" s="18">
        <f>+_xlfn.XLOOKUP(P78,[2]Sheet!$C$2:$C$2261,[2]Sheet!$J$2:$J$2261,FALSE,0,1)</f>
        <v>110761706</v>
      </c>
      <c r="S78" s="15">
        <f t="shared" si="17"/>
        <v>0.40824278884738424</v>
      </c>
      <c r="T78" s="15"/>
      <c r="U78" s="15"/>
      <c r="V78" s="15"/>
      <c r="W78" s="9">
        <v>42905440</v>
      </c>
      <c r="X78" s="19"/>
      <c r="Y78" s="19"/>
      <c r="Z78" s="9">
        <v>12117720</v>
      </c>
      <c r="AA78" s="19"/>
      <c r="AB78" s="9">
        <v>86116418</v>
      </c>
      <c r="AC78" s="19"/>
      <c r="AD78" s="19"/>
      <c r="AE78" s="19"/>
      <c r="AF78" s="19"/>
      <c r="AG78" s="19"/>
      <c r="AH78" s="19"/>
      <c r="AI78" s="19"/>
      <c r="AJ78" s="19"/>
      <c r="AK78" s="19">
        <f t="shared" si="0"/>
        <v>141139578</v>
      </c>
      <c r="AL78" s="19">
        <v>221133231.89999998</v>
      </c>
      <c r="AM78" s="19"/>
      <c r="AN78" s="19"/>
      <c r="AO78" s="19"/>
      <c r="AP78" s="23"/>
      <c r="AQ78" s="19"/>
      <c r="AR78" s="19"/>
      <c r="AS78" s="19"/>
      <c r="AT78" s="19"/>
      <c r="AU78" s="19"/>
      <c r="AV78" s="19"/>
      <c r="AW78" s="19"/>
      <c r="AX78" s="19"/>
      <c r="AY78" s="19"/>
      <c r="AZ78" s="19">
        <f t="shared" si="1"/>
        <v>221133231.89999998</v>
      </c>
      <c r="BA78" s="19"/>
      <c r="BB78" s="19"/>
      <c r="BC78" s="19"/>
      <c r="BD78" s="19"/>
      <c r="BE78" s="19"/>
      <c r="BF78" s="19"/>
      <c r="BG78" s="19"/>
      <c r="BH78" s="19"/>
      <c r="BI78" s="19"/>
      <c r="BJ78" s="19"/>
      <c r="BK78" s="19"/>
      <c r="BL78" s="19"/>
      <c r="BM78" s="19"/>
      <c r="BN78" s="19"/>
      <c r="BO78" s="19" t="str">
        <f t="shared" si="2"/>
        <v/>
      </c>
      <c r="BP78" s="19"/>
      <c r="BQ78" s="19"/>
      <c r="BR78" s="19"/>
      <c r="BS78" s="19"/>
      <c r="BT78" s="19"/>
      <c r="BU78" s="19"/>
      <c r="BV78" s="19"/>
      <c r="BW78" s="19"/>
      <c r="BX78" s="19"/>
      <c r="BY78" s="19"/>
      <c r="BZ78" s="19"/>
      <c r="CA78" s="19"/>
      <c r="CB78" s="19"/>
      <c r="CC78" s="19"/>
      <c r="CD78" s="19" t="str">
        <f t="shared" si="3"/>
        <v/>
      </c>
      <c r="CE78" s="20">
        <v>2024258990059</v>
      </c>
      <c r="CF78" s="48" t="str">
        <f>+_xlfn.XLOOKUP(P78,'[1]x METAS'!$AD$3:$AD$408,'[1]x METAS'!$AF$3:$AF$408,FALSE,0,1)</f>
        <v>IMCRDZ</v>
      </c>
    </row>
    <row r="79" spans="1:84" hidden="1" x14ac:dyDescent="0.25">
      <c r="A79" s="47" t="s">
        <v>363</v>
      </c>
      <c r="B79" s="12" t="s">
        <v>87</v>
      </c>
      <c r="C79" s="12" t="s">
        <v>88</v>
      </c>
      <c r="D79" s="13">
        <v>430100700</v>
      </c>
      <c r="E79" s="12" t="s">
        <v>364</v>
      </c>
      <c r="F79" s="12" t="s">
        <v>365</v>
      </c>
      <c r="G79" s="14">
        <v>6000</v>
      </c>
      <c r="H79" s="12" t="s">
        <v>114</v>
      </c>
      <c r="I79" s="14">
        <v>4708</v>
      </c>
      <c r="J79" s="14"/>
      <c r="K79" s="15">
        <f t="shared" si="15"/>
        <v>0</v>
      </c>
      <c r="L79" s="15"/>
      <c r="M79" s="14">
        <v>5139</v>
      </c>
      <c r="N79" s="14">
        <v>5569</v>
      </c>
      <c r="O79" s="16">
        <v>6000</v>
      </c>
      <c r="P79" s="16" t="str">
        <f>+_xlfn.XLOOKUP(F79,'[1]x METAS'!$X$3:$X$408,'[1]x METAS'!$AD$3:$AD$408,FALSE,0,1)</f>
        <v>Impactar a 6000 niños con la estrategia "Iniciación al deporte" en Instituciones Educativas Públicas tanto rurales como urbanas.  (grados 3, 4 y 5)</v>
      </c>
      <c r="Q79" s="17">
        <f>+_xlfn.XLOOKUP(P79,[2]Sheet!$C$6:$C$2261,[2]Sheet!$G$6:$G$2261,FALSE,0,1)</f>
        <v>163998392</v>
      </c>
      <c r="R79" s="18">
        <f>+_xlfn.XLOOKUP(P79,[2]Sheet!$C$2:$C$2261,[2]Sheet!$J$2:$J$2261,FALSE,0,1)</f>
        <v>122065130</v>
      </c>
      <c r="S79" s="15">
        <f t="shared" si="17"/>
        <v>0.74430687100883286</v>
      </c>
      <c r="T79" s="15"/>
      <c r="U79" s="15"/>
      <c r="V79" s="15"/>
      <c r="W79" s="9">
        <v>73030952</v>
      </c>
      <c r="X79" s="19"/>
      <c r="Y79" s="19"/>
      <c r="Z79" s="19"/>
      <c r="AA79" s="19"/>
      <c r="AB79" s="19"/>
      <c r="AC79" s="19"/>
      <c r="AD79" s="19"/>
      <c r="AE79" s="19"/>
      <c r="AF79" s="19"/>
      <c r="AG79" s="19"/>
      <c r="AH79" s="19"/>
      <c r="AI79" s="19"/>
      <c r="AJ79" s="19"/>
      <c r="AK79" s="19">
        <f t="shared" si="0"/>
        <v>73030952</v>
      </c>
      <c r="AL79" s="19">
        <v>500000</v>
      </c>
      <c r="AM79" s="19"/>
      <c r="AN79" s="19"/>
      <c r="AO79" s="19">
        <v>105021484</v>
      </c>
      <c r="AP79" s="23"/>
      <c r="AQ79" s="19">
        <v>28200653</v>
      </c>
      <c r="AR79" s="19"/>
      <c r="AS79" s="19"/>
      <c r="AT79" s="19"/>
      <c r="AU79" s="19"/>
      <c r="AV79" s="19"/>
      <c r="AW79" s="19"/>
      <c r="AX79" s="19"/>
      <c r="AY79" s="19"/>
      <c r="AZ79" s="19">
        <f t="shared" si="1"/>
        <v>133722137</v>
      </c>
      <c r="BA79" s="19"/>
      <c r="BB79" s="19"/>
      <c r="BC79" s="19"/>
      <c r="BD79" s="19">
        <v>97780048.772534087</v>
      </c>
      <c r="BE79" s="19"/>
      <c r="BF79" s="19"/>
      <c r="BG79" s="19"/>
      <c r="BH79" s="19"/>
      <c r="BI79" s="19"/>
      <c r="BJ79" s="19"/>
      <c r="BK79" s="19"/>
      <c r="BL79" s="19"/>
      <c r="BM79" s="19"/>
      <c r="BN79" s="19"/>
      <c r="BO79" s="19">
        <f t="shared" si="2"/>
        <v>97780048.772534087</v>
      </c>
      <c r="BP79" s="19"/>
      <c r="BQ79" s="19"/>
      <c r="BR79" s="19"/>
      <c r="BS79" s="19">
        <v>100664010.88520715</v>
      </c>
      <c r="BT79" s="19"/>
      <c r="BU79" s="19"/>
      <c r="BV79" s="19"/>
      <c r="BW79" s="19"/>
      <c r="BX79" s="19"/>
      <c r="BY79" s="19"/>
      <c r="BZ79" s="19"/>
      <c r="CA79" s="19"/>
      <c r="CB79" s="19"/>
      <c r="CC79" s="19"/>
      <c r="CD79" s="19">
        <f t="shared" si="3"/>
        <v>100664010.88520715</v>
      </c>
      <c r="CE79" s="20">
        <v>2024258990058</v>
      </c>
      <c r="CF79" s="48" t="str">
        <f>+_xlfn.XLOOKUP(P79,'[1]x METAS'!$AD$3:$AD$408,'[1]x METAS'!$AF$3:$AF$408,FALSE,0,1)</f>
        <v>IMCRDZ</v>
      </c>
    </row>
    <row r="80" spans="1:84" hidden="1" x14ac:dyDescent="0.25">
      <c r="A80" s="47" t="s">
        <v>366</v>
      </c>
      <c r="B80" s="12" t="s">
        <v>87</v>
      </c>
      <c r="C80" s="12" t="s">
        <v>88</v>
      </c>
      <c r="D80" s="13">
        <v>430100702</v>
      </c>
      <c r="E80" s="12" t="s">
        <v>367</v>
      </c>
      <c r="F80" s="12" t="s">
        <v>368</v>
      </c>
      <c r="G80" s="14">
        <v>28</v>
      </c>
      <c r="H80" s="12" t="s">
        <v>114</v>
      </c>
      <c r="I80" s="14">
        <v>25</v>
      </c>
      <c r="J80" s="14"/>
      <c r="K80" s="15">
        <f t="shared" si="15"/>
        <v>0</v>
      </c>
      <c r="L80" s="15"/>
      <c r="M80" s="14">
        <v>26</v>
      </c>
      <c r="N80" s="14">
        <v>27</v>
      </c>
      <c r="O80" s="16">
        <v>28</v>
      </c>
      <c r="P80" s="16" t="str">
        <f>+_xlfn.XLOOKUP(F80,'[1]x METAS'!$X$3:$X$408,'[1]x METAS'!$AD$3:$AD$408,FALSE,0,1)</f>
        <v>Crear 4 nuevas escuelas de formación deportiva.</v>
      </c>
      <c r="Q80" s="17">
        <f>+_xlfn.XLOOKUP(P80,[2]Sheet!$C$6:$C$2261,[2]Sheet!$G$6:$G$2261,FALSE,0,1)</f>
        <v>40935348</v>
      </c>
      <c r="R80" s="18">
        <f>+_xlfn.XLOOKUP(P80,[2]Sheet!$C$2:$C$2261,[2]Sheet!$J$2:$J$2261,FALSE,0,1)</f>
        <v>34112790</v>
      </c>
      <c r="S80" s="15">
        <f t="shared" si="17"/>
        <v>0.83333333333333337</v>
      </c>
      <c r="T80" s="15"/>
      <c r="U80" s="15"/>
      <c r="V80" s="15"/>
      <c r="W80" s="9">
        <v>18193488</v>
      </c>
      <c r="X80" s="19"/>
      <c r="Y80" s="19"/>
      <c r="Z80" s="19"/>
      <c r="AA80" s="19"/>
      <c r="AB80" s="19"/>
      <c r="AC80" s="19"/>
      <c r="AD80" s="19"/>
      <c r="AE80" s="19"/>
      <c r="AF80" s="19"/>
      <c r="AG80" s="19"/>
      <c r="AH80" s="19"/>
      <c r="AI80" s="19"/>
      <c r="AJ80" s="19"/>
      <c r="AK80" s="19">
        <f t="shared" si="0"/>
        <v>18193488</v>
      </c>
      <c r="AL80" s="19">
        <v>0</v>
      </c>
      <c r="AM80" s="19"/>
      <c r="AN80" s="19"/>
      <c r="AO80" s="19"/>
      <c r="AP80" s="23"/>
      <c r="AQ80" s="19">
        <v>66861068.399999991</v>
      </c>
      <c r="AR80" s="19"/>
      <c r="AS80" s="19"/>
      <c r="AT80" s="19"/>
      <c r="AU80" s="19"/>
      <c r="AV80" s="19"/>
      <c r="AW80" s="19"/>
      <c r="AX80" s="19"/>
      <c r="AY80" s="19"/>
      <c r="AZ80" s="19">
        <f t="shared" si="1"/>
        <v>66861068.399999991</v>
      </c>
      <c r="BA80" s="19"/>
      <c r="BB80" s="19"/>
      <c r="BC80" s="19"/>
      <c r="BD80" s="19"/>
      <c r="BE80" s="19"/>
      <c r="BF80" s="19"/>
      <c r="BG80" s="19"/>
      <c r="BH80" s="19"/>
      <c r="BI80" s="19"/>
      <c r="BJ80" s="19"/>
      <c r="BK80" s="19"/>
      <c r="BL80" s="19"/>
      <c r="BM80" s="19"/>
      <c r="BN80" s="19"/>
      <c r="BO80" s="19" t="str">
        <f t="shared" si="2"/>
        <v/>
      </c>
      <c r="BP80" s="19"/>
      <c r="BQ80" s="19"/>
      <c r="BR80" s="19"/>
      <c r="BS80" s="19"/>
      <c r="BT80" s="19"/>
      <c r="BU80" s="19"/>
      <c r="BV80" s="19"/>
      <c r="BW80" s="19"/>
      <c r="BX80" s="19"/>
      <c r="BY80" s="19"/>
      <c r="BZ80" s="19"/>
      <c r="CA80" s="19"/>
      <c r="CB80" s="19"/>
      <c r="CC80" s="19"/>
      <c r="CD80" s="19" t="str">
        <f t="shared" si="3"/>
        <v/>
      </c>
      <c r="CE80" s="20">
        <v>2024258990058</v>
      </c>
      <c r="CF80" s="48" t="str">
        <f>+_xlfn.XLOOKUP(P80,'[1]x METAS'!$AD$3:$AD$408,'[1]x METAS'!$AF$3:$AF$408,FALSE,0,1)</f>
        <v>IMCRDZ</v>
      </c>
    </row>
    <row r="81" spans="1:84" hidden="1" x14ac:dyDescent="0.25">
      <c r="A81" s="47" t="s">
        <v>369</v>
      </c>
      <c r="B81" s="12" t="s">
        <v>87</v>
      </c>
      <c r="C81" s="12" t="s">
        <v>88</v>
      </c>
      <c r="D81" s="13" t="s">
        <v>357</v>
      </c>
      <c r="E81" s="12" t="s">
        <v>358</v>
      </c>
      <c r="F81" s="12" t="s">
        <v>370</v>
      </c>
      <c r="G81" s="14">
        <v>140</v>
      </c>
      <c r="H81" s="12" t="s">
        <v>114</v>
      </c>
      <c r="I81" s="14">
        <v>87</v>
      </c>
      <c r="J81" s="14"/>
      <c r="K81" s="15">
        <f t="shared" si="15"/>
        <v>0</v>
      </c>
      <c r="L81" s="15"/>
      <c r="M81" s="14">
        <v>104</v>
      </c>
      <c r="N81" s="14">
        <v>122</v>
      </c>
      <c r="O81" s="16">
        <v>140</v>
      </c>
      <c r="P81" s="16" t="str">
        <f>+_xlfn.XLOOKUP(F81,'[1]x METAS'!$X$3:$X$408,'[1]x METAS'!$AD$3:$AD$408,FALSE,0,1)</f>
        <v>Realizar 140 eventos deportivos de carácter municipal, departamental, nacional y/o internacional</v>
      </c>
      <c r="Q81" s="17" t="b">
        <f>+_xlfn.XLOOKUP(P81,[2]Sheet!$C$6:$C$2261,[2]Sheet!$G$6:$G$2261,FALSE,0,1)</f>
        <v>0</v>
      </c>
      <c r="R81" s="16"/>
      <c r="S81" s="16"/>
      <c r="T81" s="16"/>
      <c r="U81" s="16"/>
      <c r="V81" s="16"/>
      <c r="W81" s="19"/>
      <c r="X81" s="19"/>
      <c r="Y81" s="19"/>
      <c r="Z81" s="19"/>
      <c r="AA81" s="19"/>
      <c r="AB81" s="19"/>
      <c r="AC81" s="19"/>
      <c r="AD81" s="19"/>
      <c r="AE81" s="19"/>
      <c r="AF81" s="19"/>
      <c r="AG81" s="19"/>
      <c r="AH81" s="19"/>
      <c r="AI81" s="19"/>
      <c r="AJ81" s="19"/>
      <c r="AK81" s="19" t="str">
        <f t="shared" si="0"/>
        <v/>
      </c>
      <c r="AL81" s="19">
        <v>22826644</v>
      </c>
      <c r="AM81" s="19"/>
      <c r="AN81" s="19"/>
      <c r="AO81" s="19"/>
      <c r="AP81" s="23"/>
      <c r="AQ81" s="19">
        <v>7504330</v>
      </c>
      <c r="AR81" s="19"/>
      <c r="AS81" s="19"/>
      <c r="AT81" s="19"/>
      <c r="AU81" s="19"/>
      <c r="AV81" s="19"/>
      <c r="AW81" s="19"/>
      <c r="AX81" s="19"/>
      <c r="AY81" s="19"/>
      <c r="AZ81" s="19">
        <f t="shared" si="1"/>
        <v>30330974</v>
      </c>
      <c r="BA81" s="19"/>
      <c r="BB81" s="19"/>
      <c r="BC81" s="19"/>
      <c r="BD81" s="19"/>
      <c r="BE81" s="19"/>
      <c r="BF81" s="19"/>
      <c r="BG81" s="19"/>
      <c r="BH81" s="19"/>
      <c r="BI81" s="19"/>
      <c r="BJ81" s="19"/>
      <c r="BK81" s="19"/>
      <c r="BL81" s="19"/>
      <c r="BM81" s="19"/>
      <c r="BN81" s="19"/>
      <c r="BO81" s="19" t="str">
        <f t="shared" si="2"/>
        <v/>
      </c>
      <c r="BP81" s="19"/>
      <c r="BQ81" s="19"/>
      <c r="BR81" s="19"/>
      <c r="BS81" s="19"/>
      <c r="BT81" s="19"/>
      <c r="BU81" s="19"/>
      <c r="BV81" s="19"/>
      <c r="BW81" s="19"/>
      <c r="BX81" s="19"/>
      <c r="BY81" s="19"/>
      <c r="BZ81" s="19"/>
      <c r="CA81" s="19"/>
      <c r="CB81" s="19"/>
      <c r="CC81" s="19"/>
      <c r="CD81" s="19" t="str">
        <f t="shared" si="3"/>
        <v/>
      </c>
      <c r="CE81" s="20">
        <v>2024258990058</v>
      </c>
      <c r="CF81" s="48" t="str">
        <f>+_xlfn.XLOOKUP(P81,'[1]x METAS'!$AD$3:$AD$408,'[1]x METAS'!$AF$3:$AF$408,FALSE,0,1)</f>
        <v>IMCRDZ</v>
      </c>
    </row>
    <row r="82" spans="1:84" hidden="1" x14ac:dyDescent="0.25">
      <c r="A82" s="47" t="s">
        <v>371</v>
      </c>
      <c r="B82" s="12" t="s">
        <v>87</v>
      </c>
      <c r="C82" s="12" t="s">
        <v>88</v>
      </c>
      <c r="D82" s="13">
        <v>430200900</v>
      </c>
      <c r="E82" s="12" t="s">
        <v>166</v>
      </c>
      <c r="F82" s="12" t="s">
        <v>372</v>
      </c>
      <c r="G82" s="14">
        <v>4</v>
      </c>
      <c r="H82" s="12" t="s">
        <v>91</v>
      </c>
      <c r="I82" s="14">
        <v>1</v>
      </c>
      <c r="J82" s="14"/>
      <c r="K82" s="15">
        <f t="shared" si="15"/>
        <v>0</v>
      </c>
      <c r="L82" s="15"/>
      <c r="M82" s="14">
        <v>1</v>
      </c>
      <c r="N82" s="14">
        <v>1</v>
      </c>
      <c r="O82" s="16">
        <v>1</v>
      </c>
      <c r="P82" s="16" t="str">
        <f>+_xlfn.XLOOKUP(F82,'[1]x METAS'!$X$3:$X$408,'[1]x METAS'!$AD$3:$AD$408,FALSE,0,1)</f>
        <v>Implementar 4 estrategias de acompañamiento psico-social para los usuarios de las Escuelas de Formación Deportiva y para el barrismo en Zipaquirá (Decreto 651 de 2022)</v>
      </c>
      <c r="Q82" s="17">
        <f>+_xlfn.XLOOKUP(P82,[2]Sheet!$C$6:$C$2261,[2]Sheet!$G$6:$G$2261,FALSE,0,1)</f>
        <v>26076276</v>
      </c>
      <c r="R82" s="18">
        <f>+_xlfn.XLOOKUP(P82,[2]Sheet!$C$2:$C$2261,[2]Sheet!$J$2:$J$2261,FALSE,0,1)</f>
        <v>16418396</v>
      </c>
      <c r="S82" s="15">
        <f t="shared" ref="S82:S83" si="18">+R82/Q82</f>
        <v>0.62962962962962965</v>
      </c>
      <c r="T82" s="15"/>
      <c r="U82" s="15"/>
      <c r="V82" s="15"/>
      <c r="W82" s="9">
        <v>11589456</v>
      </c>
      <c r="X82" s="19"/>
      <c r="Y82" s="19"/>
      <c r="Z82" s="19"/>
      <c r="AA82" s="19"/>
      <c r="AB82" s="19"/>
      <c r="AC82" s="19"/>
      <c r="AD82" s="19"/>
      <c r="AE82" s="19"/>
      <c r="AF82" s="19"/>
      <c r="AG82" s="19"/>
      <c r="AH82" s="19"/>
      <c r="AI82" s="19"/>
      <c r="AJ82" s="19"/>
      <c r="AK82" s="19">
        <f t="shared" si="0"/>
        <v>11589456</v>
      </c>
      <c r="AL82" s="19">
        <v>95182501.600000009</v>
      </c>
      <c r="AM82" s="19"/>
      <c r="AN82" s="19"/>
      <c r="AO82" s="19"/>
      <c r="AP82" s="23"/>
      <c r="AQ82" s="19"/>
      <c r="AR82" s="19"/>
      <c r="AS82" s="19"/>
      <c r="AT82" s="19"/>
      <c r="AU82" s="19"/>
      <c r="AV82" s="19"/>
      <c r="AW82" s="19"/>
      <c r="AX82" s="19"/>
      <c r="AY82" s="19"/>
      <c r="AZ82" s="19">
        <f t="shared" si="1"/>
        <v>95182501.600000009</v>
      </c>
      <c r="BA82" s="19"/>
      <c r="BB82" s="19"/>
      <c r="BC82" s="19"/>
      <c r="BD82" s="19"/>
      <c r="BE82" s="19"/>
      <c r="BF82" s="19"/>
      <c r="BG82" s="19"/>
      <c r="BH82" s="19"/>
      <c r="BI82" s="19"/>
      <c r="BJ82" s="19"/>
      <c r="BK82" s="19"/>
      <c r="BL82" s="19"/>
      <c r="BM82" s="19"/>
      <c r="BN82" s="19"/>
      <c r="BO82" s="19" t="str">
        <f t="shared" si="2"/>
        <v/>
      </c>
      <c r="BP82" s="19"/>
      <c r="BQ82" s="19"/>
      <c r="BR82" s="19"/>
      <c r="BS82" s="19"/>
      <c r="BT82" s="19"/>
      <c r="BU82" s="19"/>
      <c r="BV82" s="19"/>
      <c r="BW82" s="19"/>
      <c r="BX82" s="19"/>
      <c r="BY82" s="19"/>
      <c r="BZ82" s="19"/>
      <c r="CA82" s="19"/>
      <c r="CB82" s="19"/>
      <c r="CC82" s="19"/>
      <c r="CD82" s="19" t="str">
        <f t="shared" si="3"/>
        <v/>
      </c>
      <c r="CE82" s="20">
        <v>2024258990059</v>
      </c>
      <c r="CF82" s="48" t="str">
        <f>+_xlfn.XLOOKUP(P82,'[1]x METAS'!$AD$3:$AD$408,'[1]x METAS'!$AF$3:$AF$408,FALSE,0,1)</f>
        <v>IMCRDZ</v>
      </c>
    </row>
    <row r="83" spans="1:84" hidden="1" x14ac:dyDescent="0.25">
      <c r="A83" s="47" t="s">
        <v>373</v>
      </c>
      <c r="B83" s="12" t="s">
        <v>87</v>
      </c>
      <c r="C83" s="12" t="s">
        <v>88</v>
      </c>
      <c r="D83" s="13">
        <v>430100702</v>
      </c>
      <c r="E83" s="12" t="s">
        <v>367</v>
      </c>
      <c r="F83" s="12" t="s">
        <v>374</v>
      </c>
      <c r="G83" s="14">
        <v>45</v>
      </c>
      <c r="H83" s="12" t="s">
        <v>114</v>
      </c>
      <c r="I83" s="14">
        <v>22</v>
      </c>
      <c r="J83" s="14"/>
      <c r="K83" s="15">
        <f t="shared" si="15"/>
        <v>0</v>
      </c>
      <c r="L83" s="15"/>
      <c r="M83" s="14">
        <v>29</v>
      </c>
      <c r="N83" s="14">
        <v>37</v>
      </c>
      <c r="O83" s="16">
        <v>45</v>
      </c>
      <c r="P83" s="16" t="str">
        <f>+_xlfn.XLOOKUP(F83,'[1]x METAS'!$X$3:$X$408,'[1]x METAS'!$AD$3:$AD$408,FALSE,0,1)</f>
        <v>Beneficiar a 45 personas con discapacidad en el programa de formación deportiva</v>
      </c>
      <c r="Q83" s="17">
        <f>+_xlfn.XLOOKUP(P83,[2]Sheet!$C$6:$C$2261,[2]Sheet!$G$6:$G$2261,FALSE,0,1)</f>
        <v>19439844</v>
      </c>
      <c r="R83" s="18">
        <f>+_xlfn.XLOOKUP(P83,[2]Sheet!$C$2:$C$2261,[2]Sheet!$J$2:$J$2261,FALSE,0,1)</f>
        <v>14579883</v>
      </c>
      <c r="S83" s="15">
        <f t="shared" si="18"/>
        <v>0.75</v>
      </c>
      <c r="T83" s="15"/>
      <c r="U83" s="15"/>
      <c r="V83" s="15"/>
      <c r="W83" s="9">
        <v>19439844</v>
      </c>
      <c r="X83" s="19"/>
      <c r="Y83" s="19"/>
      <c r="Z83" s="19"/>
      <c r="AA83" s="19"/>
      <c r="AB83" s="19"/>
      <c r="AC83" s="19"/>
      <c r="AD83" s="19"/>
      <c r="AE83" s="19"/>
      <c r="AF83" s="19"/>
      <c r="AG83" s="19"/>
      <c r="AH83" s="19"/>
      <c r="AI83" s="19"/>
      <c r="AJ83" s="19"/>
      <c r="AK83" s="19">
        <f t="shared" si="0"/>
        <v>19439844</v>
      </c>
      <c r="AL83" s="19">
        <v>16715267.099999998</v>
      </c>
      <c r="AM83" s="19"/>
      <c r="AN83" s="19"/>
      <c r="AO83" s="19"/>
      <c r="AP83" s="23"/>
      <c r="AQ83" s="19"/>
      <c r="AR83" s="19"/>
      <c r="AS83" s="19"/>
      <c r="AT83" s="19"/>
      <c r="AU83" s="19"/>
      <c r="AV83" s="19"/>
      <c r="AW83" s="19"/>
      <c r="AX83" s="19"/>
      <c r="AY83" s="19"/>
      <c r="AZ83" s="19">
        <f t="shared" si="1"/>
        <v>16715267.099999998</v>
      </c>
      <c r="BA83" s="19"/>
      <c r="BB83" s="19"/>
      <c r="BC83" s="19"/>
      <c r="BD83" s="19"/>
      <c r="BE83" s="19"/>
      <c r="BF83" s="19"/>
      <c r="BG83" s="19"/>
      <c r="BH83" s="19"/>
      <c r="BI83" s="19"/>
      <c r="BJ83" s="19"/>
      <c r="BK83" s="19"/>
      <c r="BL83" s="19"/>
      <c r="BM83" s="19"/>
      <c r="BN83" s="19"/>
      <c r="BO83" s="19" t="str">
        <f t="shared" si="2"/>
        <v/>
      </c>
      <c r="BP83" s="19"/>
      <c r="BQ83" s="19"/>
      <c r="BR83" s="19"/>
      <c r="BS83" s="19"/>
      <c r="BT83" s="19"/>
      <c r="BU83" s="19"/>
      <c r="BV83" s="19"/>
      <c r="BW83" s="19"/>
      <c r="BX83" s="19"/>
      <c r="BY83" s="19"/>
      <c r="BZ83" s="19"/>
      <c r="CA83" s="19"/>
      <c r="CB83" s="19"/>
      <c r="CC83" s="19"/>
      <c r="CD83" s="19" t="str">
        <f t="shared" si="3"/>
        <v/>
      </c>
      <c r="CE83" s="20">
        <v>2024258990058</v>
      </c>
      <c r="CF83" s="48" t="str">
        <f>+_xlfn.XLOOKUP(P83,'[1]x METAS'!$AD$3:$AD$408,'[1]x METAS'!$AF$3:$AF$408,FALSE,0,1)</f>
        <v>IMCRDZ</v>
      </c>
    </row>
    <row r="84" spans="1:84" hidden="1" x14ac:dyDescent="0.25">
      <c r="A84" s="47" t="s">
        <v>375</v>
      </c>
      <c r="B84" s="12" t="s">
        <v>87</v>
      </c>
      <c r="C84" s="12" t="s">
        <v>88</v>
      </c>
      <c r="D84" s="13">
        <v>430207400</v>
      </c>
      <c r="E84" s="12" t="s">
        <v>376</v>
      </c>
      <c r="F84" s="12" t="s">
        <v>377</v>
      </c>
      <c r="G84" s="14">
        <v>1</v>
      </c>
      <c r="H84" s="12" t="s">
        <v>91</v>
      </c>
      <c r="I84" s="14">
        <v>0</v>
      </c>
      <c r="J84" s="14"/>
      <c r="K84" s="15" t="e">
        <f t="shared" si="15"/>
        <v>#DIV/0!</v>
      </c>
      <c r="L84" s="15"/>
      <c r="M84" s="14">
        <v>0</v>
      </c>
      <c r="N84" s="14">
        <v>1</v>
      </c>
      <c r="O84" s="16">
        <v>0</v>
      </c>
      <c r="P84" s="16" t="str">
        <f>+_xlfn.XLOOKUP(F84,'[1]x METAS'!$X$3:$X$408,'[1]x METAS'!$AD$3:$AD$408,FALSE,0,1)</f>
        <v>Dotación y adecuación del estadio municipal  "Héctor el Zipa González"</v>
      </c>
      <c r="Q84" s="17" t="b">
        <f>+_xlfn.XLOOKUP(P84,[2]Sheet!$C$6:$C$2261,[2]Sheet!$G$6:$G$2261,FALSE,0,1)</f>
        <v>0</v>
      </c>
      <c r="R84" s="16"/>
      <c r="S84" s="16"/>
      <c r="T84" s="16"/>
      <c r="U84" s="16"/>
      <c r="V84" s="16"/>
      <c r="W84" s="19"/>
      <c r="X84" s="19"/>
      <c r="Y84" s="19"/>
      <c r="Z84" s="19"/>
      <c r="AA84" s="19"/>
      <c r="AB84" s="19"/>
      <c r="AC84" s="19"/>
      <c r="AD84" s="19"/>
      <c r="AE84" s="19"/>
      <c r="AF84" s="19"/>
      <c r="AG84" s="19"/>
      <c r="AH84" s="19"/>
      <c r="AI84" s="19"/>
      <c r="AJ84" s="19"/>
      <c r="AK84" s="19" t="str">
        <f t="shared" si="0"/>
        <v/>
      </c>
      <c r="AL84" s="19"/>
      <c r="AM84" s="19"/>
      <c r="AN84" s="19"/>
      <c r="AO84" s="19"/>
      <c r="AP84" s="23"/>
      <c r="AQ84" s="19"/>
      <c r="AR84" s="19"/>
      <c r="AS84" s="19"/>
      <c r="AT84" s="19"/>
      <c r="AU84" s="19"/>
      <c r="AV84" s="19"/>
      <c r="AW84" s="19"/>
      <c r="AX84" s="19"/>
      <c r="AY84" s="19"/>
      <c r="AZ84" s="19" t="str">
        <f t="shared" si="1"/>
        <v/>
      </c>
      <c r="BA84" s="19"/>
      <c r="BB84" s="19"/>
      <c r="BC84" s="19"/>
      <c r="BD84" s="19"/>
      <c r="BE84" s="19"/>
      <c r="BF84" s="19"/>
      <c r="BG84" s="19"/>
      <c r="BH84" s="19"/>
      <c r="BI84" s="19"/>
      <c r="BJ84" s="19"/>
      <c r="BK84" s="19"/>
      <c r="BL84" s="19"/>
      <c r="BM84" s="19"/>
      <c r="BN84" s="19"/>
      <c r="BO84" s="19" t="str">
        <f t="shared" si="2"/>
        <v/>
      </c>
      <c r="BP84" s="19"/>
      <c r="BQ84" s="19"/>
      <c r="BR84" s="19"/>
      <c r="BS84" s="19"/>
      <c r="BT84" s="19"/>
      <c r="BU84" s="19"/>
      <c r="BV84" s="19"/>
      <c r="BW84" s="19"/>
      <c r="BX84" s="19"/>
      <c r="BY84" s="19"/>
      <c r="BZ84" s="19"/>
      <c r="CA84" s="19"/>
      <c r="CB84" s="19"/>
      <c r="CC84" s="19"/>
      <c r="CD84" s="19" t="str">
        <f t="shared" si="3"/>
        <v/>
      </c>
      <c r="CE84" s="20">
        <v>2024258990059</v>
      </c>
      <c r="CF84" s="48" t="str">
        <f>+_xlfn.XLOOKUP(P84,'[1]x METAS'!$AD$3:$AD$408,'[1]x METAS'!$AF$3:$AF$408,FALSE,0,1)</f>
        <v>IMCRDZ</v>
      </c>
    </row>
    <row r="85" spans="1:84" hidden="1" x14ac:dyDescent="0.25">
      <c r="A85" s="47" t="s">
        <v>378</v>
      </c>
      <c r="B85" s="12" t="s">
        <v>87</v>
      </c>
      <c r="C85" s="12" t="s">
        <v>88</v>
      </c>
      <c r="D85" s="13">
        <v>430100400</v>
      </c>
      <c r="E85" s="12" t="s">
        <v>379</v>
      </c>
      <c r="F85" s="12" t="s">
        <v>380</v>
      </c>
      <c r="G85" s="14">
        <v>1</v>
      </c>
      <c r="H85" s="12" t="s">
        <v>91</v>
      </c>
      <c r="I85" s="14">
        <v>0</v>
      </c>
      <c r="J85" s="14"/>
      <c r="K85" s="15" t="e">
        <f t="shared" si="15"/>
        <v>#DIV/0!</v>
      </c>
      <c r="L85" s="15"/>
      <c r="M85" s="14" t="s">
        <v>381</v>
      </c>
      <c r="N85" s="14" t="s">
        <v>134</v>
      </c>
      <c r="O85" s="16" t="s">
        <v>382</v>
      </c>
      <c r="P85" s="16" t="str">
        <f>+_xlfn.XLOOKUP(F85,'[1]x METAS'!$X$3:$X$408,'[1]x METAS'!$AD$3:$AD$408,FALSE,0,1)</f>
        <v>Construir y adecuar una (1) pista de ciclo montañismo</v>
      </c>
      <c r="Q85" s="17" t="b">
        <f>+_xlfn.XLOOKUP(P85,[2]Sheet!$C$6:$C$2261,[2]Sheet!$G$6:$G$2261,FALSE,0,1)</f>
        <v>0</v>
      </c>
      <c r="R85" s="16"/>
      <c r="S85" s="16"/>
      <c r="T85" s="16"/>
      <c r="U85" s="16"/>
      <c r="V85" s="16"/>
      <c r="W85" s="19"/>
      <c r="X85" s="19"/>
      <c r="Y85" s="19"/>
      <c r="Z85" s="19"/>
      <c r="AA85" s="19"/>
      <c r="AB85" s="19"/>
      <c r="AC85" s="19"/>
      <c r="AD85" s="19"/>
      <c r="AE85" s="19"/>
      <c r="AF85" s="19"/>
      <c r="AG85" s="19"/>
      <c r="AH85" s="19"/>
      <c r="AI85" s="19"/>
      <c r="AJ85" s="19"/>
      <c r="AK85" s="19" t="str">
        <f t="shared" si="0"/>
        <v/>
      </c>
      <c r="AL85" s="19"/>
      <c r="AM85" s="19"/>
      <c r="AN85" s="19"/>
      <c r="AO85" s="19"/>
      <c r="AP85" s="23"/>
      <c r="AQ85" s="19"/>
      <c r="AR85" s="19"/>
      <c r="AS85" s="19"/>
      <c r="AT85" s="19"/>
      <c r="AU85" s="19"/>
      <c r="AV85" s="19"/>
      <c r="AW85" s="19"/>
      <c r="AX85" s="19"/>
      <c r="AY85" s="19"/>
      <c r="AZ85" s="19" t="str">
        <f t="shared" si="1"/>
        <v/>
      </c>
      <c r="BA85" s="19"/>
      <c r="BB85" s="19"/>
      <c r="BC85" s="19"/>
      <c r="BD85" s="19"/>
      <c r="BE85" s="19"/>
      <c r="BF85" s="19"/>
      <c r="BG85" s="19"/>
      <c r="BH85" s="19"/>
      <c r="BI85" s="19"/>
      <c r="BJ85" s="19"/>
      <c r="BK85" s="19"/>
      <c r="BL85" s="19"/>
      <c r="BM85" s="19"/>
      <c r="BN85" s="19"/>
      <c r="BO85" s="19" t="str">
        <f t="shared" si="2"/>
        <v/>
      </c>
      <c r="BP85" s="19"/>
      <c r="BQ85" s="19"/>
      <c r="BR85" s="19"/>
      <c r="BS85" s="19"/>
      <c r="BT85" s="19"/>
      <c r="BU85" s="19"/>
      <c r="BV85" s="19"/>
      <c r="BW85" s="19"/>
      <c r="BX85" s="19"/>
      <c r="BY85" s="19"/>
      <c r="BZ85" s="19"/>
      <c r="CA85" s="19"/>
      <c r="CB85" s="19"/>
      <c r="CC85" s="19"/>
      <c r="CD85" s="19" t="str">
        <f t="shared" si="3"/>
        <v/>
      </c>
      <c r="CE85" s="20">
        <v>2024258990058</v>
      </c>
      <c r="CF85" s="48" t="str">
        <f>+_xlfn.XLOOKUP(P85,'[1]x METAS'!$AD$3:$AD$408,'[1]x METAS'!$AF$3:$AF$408,FALSE,0,1)</f>
        <v>IMCRDZ</v>
      </c>
    </row>
    <row r="86" spans="1:84" ht="45" hidden="1" x14ac:dyDescent="0.25">
      <c r="A86" s="47" t="s">
        <v>383</v>
      </c>
      <c r="B86" s="12" t="s">
        <v>87</v>
      </c>
      <c r="C86" s="12" t="s">
        <v>88</v>
      </c>
      <c r="D86" s="13">
        <v>430100400</v>
      </c>
      <c r="E86" s="12" t="s">
        <v>379</v>
      </c>
      <c r="F86" s="12" t="s">
        <v>379</v>
      </c>
      <c r="G86" s="14">
        <v>46</v>
      </c>
      <c r="H86" s="12" t="s">
        <v>114</v>
      </c>
      <c r="I86" s="14">
        <v>11</v>
      </c>
      <c r="J86" s="14"/>
      <c r="K86" s="15">
        <f t="shared" si="15"/>
        <v>0</v>
      </c>
      <c r="L86" s="15"/>
      <c r="M86" s="14">
        <v>11</v>
      </c>
      <c r="N86" s="14">
        <v>12</v>
      </c>
      <c r="O86" s="16">
        <v>12</v>
      </c>
      <c r="P86" s="22" t="str">
        <f>+_xlfn.XLOOKUP(F86,'[1]x METAS'!$X$3:$X$408,'[1]x METAS'!$AD$3:$AD$408,FALSE,0,1)</f>
        <v>Realizar Mantenimiento de 46 infraestructuras deportivas, de la siguiente manera: 6 escenarios administrados por el IMCRDZ (CIC Barandillas, CIC Prados del Mirador, Coliseo Arena de Sal, Unidad Deportiva de San Carlos, Complejo Deportivo Julio Caro, Estadio Municipal) y 40 escenarios deportivos del municipio de Zipaquirá</v>
      </c>
      <c r="Q86" s="17">
        <v>246584543</v>
      </c>
      <c r="R86" s="18">
        <v>149337854</v>
      </c>
      <c r="S86" s="15">
        <f t="shared" ref="S86:S88" si="19">+R86/Q86</f>
        <v>0.60562536557694935</v>
      </c>
      <c r="T86" s="15"/>
      <c r="U86" s="15"/>
      <c r="V86" s="15"/>
      <c r="W86" s="9">
        <v>80320737</v>
      </c>
      <c r="X86" s="19"/>
      <c r="Y86" s="19"/>
      <c r="Z86" s="9">
        <v>108249608</v>
      </c>
      <c r="AA86" s="19"/>
      <c r="AB86" s="19"/>
      <c r="AC86" s="19"/>
      <c r="AD86" s="19"/>
      <c r="AE86" s="19"/>
      <c r="AF86" s="19"/>
      <c r="AG86" s="19"/>
      <c r="AH86" s="19"/>
      <c r="AI86" s="19"/>
      <c r="AJ86" s="19"/>
      <c r="AK86" s="19">
        <f t="shared" si="0"/>
        <v>188570345</v>
      </c>
      <c r="AL86" s="19">
        <v>125000000</v>
      </c>
      <c r="AM86" s="19"/>
      <c r="AN86" s="19"/>
      <c r="AO86" s="19">
        <v>308133738.76999998</v>
      </c>
      <c r="AP86" s="23"/>
      <c r="AQ86" s="19">
        <v>387084820.55000001</v>
      </c>
      <c r="AR86" s="19"/>
      <c r="AS86" s="19"/>
      <c r="AT86" s="19"/>
      <c r="AU86" s="19"/>
      <c r="AV86" s="19"/>
      <c r="AW86" s="19"/>
      <c r="AX86" s="19"/>
      <c r="AY86" s="19"/>
      <c r="AZ86" s="19">
        <f t="shared" si="1"/>
        <v>820218559.31999993</v>
      </c>
      <c r="BA86" s="19"/>
      <c r="BB86" s="19"/>
      <c r="BC86" s="19"/>
      <c r="BD86" s="19">
        <v>286887319.22121644</v>
      </c>
      <c r="BE86" s="19"/>
      <c r="BF86" s="19"/>
      <c r="BG86" s="19"/>
      <c r="BH86" s="19"/>
      <c r="BI86" s="19"/>
      <c r="BJ86" s="19"/>
      <c r="BK86" s="19"/>
      <c r="BL86" s="19"/>
      <c r="BM86" s="19"/>
      <c r="BN86" s="19"/>
      <c r="BO86" s="19">
        <f t="shared" si="2"/>
        <v>286887319.22121644</v>
      </c>
      <c r="BP86" s="19"/>
      <c r="BQ86" s="19"/>
      <c r="BR86" s="19"/>
      <c r="BS86" s="19">
        <v>295348883.41172987</v>
      </c>
      <c r="BT86" s="19"/>
      <c r="BU86" s="19"/>
      <c r="BV86" s="19"/>
      <c r="BW86" s="19"/>
      <c r="BX86" s="19"/>
      <c r="BY86" s="19"/>
      <c r="BZ86" s="19"/>
      <c r="CA86" s="19"/>
      <c r="CB86" s="19"/>
      <c r="CC86" s="19"/>
      <c r="CD86" s="19">
        <f t="shared" si="3"/>
        <v>295348883.41172987</v>
      </c>
      <c r="CE86" s="20">
        <v>2024258990058</v>
      </c>
      <c r="CF86" s="48" t="str">
        <f>+_xlfn.XLOOKUP(P86,'[1]x METAS'!$AD$3:$AD$408,'[1]x METAS'!$AF$3:$AF$408,FALSE,0,1)</f>
        <v>IMCRDZ</v>
      </c>
    </row>
    <row r="87" spans="1:84" hidden="1" x14ac:dyDescent="0.25">
      <c r="A87" s="47" t="s">
        <v>384</v>
      </c>
      <c r="B87" s="12" t="s">
        <v>87</v>
      </c>
      <c r="C87" s="12" t="s">
        <v>88</v>
      </c>
      <c r="D87" s="13">
        <v>430200201</v>
      </c>
      <c r="E87" s="12" t="s">
        <v>385</v>
      </c>
      <c r="F87" s="12" t="s">
        <v>386</v>
      </c>
      <c r="G87" s="14">
        <v>60</v>
      </c>
      <c r="H87" s="12" t="s">
        <v>114</v>
      </c>
      <c r="I87" s="14">
        <v>39</v>
      </c>
      <c r="J87" s="14"/>
      <c r="K87" s="15">
        <f t="shared" si="15"/>
        <v>0</v>
      </c>
      <c r="L87" s="15"/>
      <c r="M87" s="14">
        <v>46</v>
      </c>
      <c r="N87" s="14">
        <v>53</v>
      </c>
      <c r="O87" s="16">
        <v>60</v>
      </c>
      <c r="P87" s="16" t="str">
        <f>+_xlfn.XLOOKUP(F87,'[1]x METAS'!$X$3:$X$408,'[1]x METAS'!$AD$3:$AD$408,FALSE,0,1)</f>
        <v>Beneficiar a 60 deportistas a través de los estímulos financieros por logros obtenidos en competencias de ciclo oficial y ciclo olímpico</v>
      </c>
      <c r="Q87" s="17">
        <f>+_xlfn.XLOOKUP(P87,[2]Sheet!$C$6:$C$2261,[2]Sheet!$G$6:$G$2261,FALSE,0,1)</f>
        <v>51169185</v>
      </c>
      <c r="R87" s="18">
        <f>+_xlfn.XLOOKUP(P87,[2]Sheet!$C$2:$C$2261,[2]Sheet!$J$2:$J$2261,FALSE,0,1)</f>
        <v>20669472</v>
      </c>
      <c r="S87" s="15">
        <f t="shared" si="19"/>
        <v>0.4039437407494374</v>
      </c>
      <c r="T87" s="15"/>
      <c r="U87" s="15"/>
      <c r="V87" s="15"/>
      <c r="W87" s="9">
        <v>22741860</v>
      </c>
      <c r="X87" s="19"/>
      <c r="Y87" s="19"/>
      <c r="Z87" s="19"/>
      <c r="AA87" s="19"/>
      <c r="AB87" s="19"/>
      <c r="AC87" s="19"/>
      <c r="AD87" s="19"/>
      <c r="AE87" s="19"/>
      <c r="AF87" s="19"/>
      <c r="AG87" s="19"/>
      <c r="AH87" s="19"/>
      <c r="AI87" s="19"/>
      <c r="AJ87" s="19"/>
      <c r="AK87" s="19">
        <f t="shared" si="0"/>
        <v>22741860</v>
      </c>
      <c r="AL87" s="19">
        <v>70000000</v>
      </c>
      <c r="AM87" s="19"/>
      <c r="AN87" s="19"/>
      <c r="AO87" s="19"/>
      <c r="AP87" s="23"/>
      <c r="AQ87" s="19"/>
      <c r="AR87" s="19"/>
      <c r="AS87" s="19"/>
      <c r="AT87" s="19"/>
      <c r="AU87" s="19"/>
      <c r="AV87" s="19"/>
      <c r="AW87" s="19"/>
      <c r="AX87" s="19"/>
      <c r="AY87" s="19"/>
      <c r="AZ87" s="19">
        <f t="shared" si="1"/>
        <v>70000000</v>
      </c>
      <c r="BA87" s="19"/>
      <c r="BB87" s="19"/>
      <c r="BC87" s="19"/>
      <c r="BD87" s="19"/>
      <c r="BE87" s="19"/>
      <c r="BF87" s="19"/>
      <c r="BG87" s="19"/>
      <c r="BH87" s="19"/>
      <c r="BI87" s="19"/>
      <c r="BJ87" s="19"/>
      <c r="BK87" s="19"/>
      <c r="BL87" s="19"/>
      <c r="BM87" s="19"/>
      <c r="BN87" s="19"/>
      <c r="BO87" s="19" t="str">
        <f t="shared" si="2"/>
        <v/>
      </c>
      <c r="BP87" s="19"/>
      <c r="BQ87" s="19"/>
      <c r="BR87" s="19"/>
      <c r="BS87" s="19"/>
      <c r="BT87" s="19"/>
      <c r="BU87" s="19"/>
      <c r="BV87" s="19"/>
      <c r="BW87" s="19"/>
      <c r="BX87" s="19"/>
      <c r="BY87" s="19"/>
      <c r="BZ87" s="19"/>
      <c r="CA87" s="19"/>
      <c r="CB87" s="19"/>
      <c r="CC87" s="19"/>
      <c r="CD87" s="19" t="str">
        <f t="shared" si="3"/>
        <v/>
      </c>
      <c r="CE87" s="20">
        <v>2024258990059</v>
      </c>
      <c r="CF87" s="48" t="str">
        <f>+_xlfn.XLOOKUP(P87,'[1]x METAS'!$AD$3:$AD$408,'[1]x METAS'!$AF$3:$AF$408,FALSE,0,1)</f>
        <v>IMCRDZ</v>
      </c>
    </row>
    <row r="88" spans="1:84" hidden="1" x14ac:dyDescent="0.25">
      <c r="A88" s="47" t="s">
        <v>387</v>
      </c>
      <c r="B88" s="12" t="s">
        <v>87</v>
      </c>
      <c r="C88" s="12" t="s">
        <v>88</v>
      </c>
      <c r="D88" s="13">
        <v>430207300</v>
      </c>
      <c r="E88" s="12" t="s">
        <v>388</v>
      </c>
      <c r="F88" s="12" t="s">
        <v>389</v>
      </c>
      <c r="G88" s="14">
        <v>5000</v>
      </c>
      <c r="H88" s="12" t="s">
        <v>114</v>
      </c>
      <c r="I88" s="14">
        <v>1994</v>
      </c>
      <c r="J88" s="14"/>
      <c r="K88" s="15">
        <f t="shared" si="15"/>
        <v>0</v>
      </c>
      <c r="L88" s="15"/>
      <c r="M88" s="14">
        <v>2996</v>
      </c>
      <c r="N88" s="14">
        <v>3998</v>
      </c>
      <c r="O88" s="16">
        <v>5000</v>
      </c>
      <c r="P88" s="16" t="str">
        <f>+_xlfn.XLOOKUP(F88,'[1]x METAS'!$X$3:$X$408,'[1]x METAS'!$AD$3:$AD$408,FALSE,0,1)</f>
        <v>Atender a 5000 deportistas por el grupo interdisciplinario mediante capacitaciones y atenciones directas.</v>
      </c>
      <c r="Q88" s="17">
        <f>+_xlfn.XLOOKUP(P88,[2]Sheet!$C$6:$C$2261,[2]Sheet!$G$6:$G$2261,FALSE,0,1)</f>
        <v>75342742</v>
      </c>
      <c r="R88" s="18">
        <f>+_xlfn.XLOOKUP(P88,[2]Sheet!$C$2:$C$2261,[2]Sheet!$J$2:$J$2261,FALSE,0,1)</f>
        <v>47241832</v>
      </c>
      <c r="S88" s="15">
        <f t="shared" si="19"/>
        <v>0.62702565298194213</v>
      </c>
      <c r="T88" s="15"/>
      <c r="U88" s="15"/>
      <c r="V88" s="15"/>
      <c r="W88" s="9">
        <v>35043136</v>
      </c>
      <c r="X88" s="19"/>
      <c r="Y88" s="19"/>
      <c r="Z88" s="19"/>
      <c r="AA88" s="19"/>
      <c r="AB88" s="19"/>
      <c r="AC88" s="19"/>
      <c r="AD88" s="19"/>
      <c r="AE88" s="19"/>
      <c r="AF88" s="19"/>
      <c r="AG88" s="19"/>
      <c r="AH88" s="19"/>
      <c r="AI88" s="19"/>
      <c r="AJ88" s="19"/>
      <c r="AK88" s="19">
        <f t="shared" si="0"/>
        <v>35043136</v>
      </c>
      <c r="AL88" s="19">
        <v>172129150</v>
      </c>
      <c r="AM88" s="19"/>
      <c r="AN88" s="19"/>
      <c r="AO88" s="19"/>
      <c r="AP88" s="23"/>
      <c r="AQ88" s="19"/>
      <c r="AR88" s="19"/>
      <c r="AS88" s="19"/>
      <c r="AT88" s="19"/>
      <c r="AU88" s="19"/>
      <c r="AV88" s="19"/>
      <c r="AW88" s="19"/>
      <c r="AX88" s="19"/>
      <c r="AY88" s="19"/>
      <c r="AZ88" s="19">
        <f t="shared" si="1"/>
        <v>172129150</v>
      </c>
      <c r="BA88" s="19"/>
      <c r="BB88" s="19"/>
      <c r="BC88" s="19"/>
      <c r="BD88" s="19"/>
      <c r="BE88" s="19"/>
      <c r="BF88" s="19"/>
      <c r="BG88" s="19"/>
      <c r="BH88" s="19"/>
      <c r="BI88" s="19"/>
      <c r="BJ88" s="19"/>
      <c r="BK88" s="19"/>
      <c r="BL88" s="19"/>
      <c r="BM88" s="19"/>
      <c r="BN88" s="19"/>
      <c r="BO88" s="19" t="str">
        <f t="shared" si="2"/>
        <v/>
      </c>
      <c r="BP88" s="19"/>
      <c r="BQ88" s="19"/>
      <c r="BR88" s="19"/>
      <c r="BS88" s="19"/>
      <c r="BT88" s="19"/>
      <c r="BU88" s="19"/>
      <c r="BV88" s="19"/>
      <c r="BW88" s="19"/>
      <c r="BX88" s="19"/>
      <c r="BY88" s="19"/>
      <c r="BZ88" s="19"/>
      <c r="CA88" s="19"/>
      <c r="CB88" s="19"/>
      <c r="CC88" s="19"/>
      <c r="CD88" s="19" t="str">
        <f t="shared" si="3"/>
        <v/>
      </c>
      <c r="CE88" s="20">
        <v>2024258990059</v>
      </c>
      <c r="CF88" s="48" t="str">
        <f>+_xlfn.XLOOKUP(P88,'[1]x METAS'!$AD$3:$AD$408,'[1]x METAS'!$AF$3:$AF$408,FALSE,0,1)</f>
        <v>IMCRDZ</v>
      </c>
    </row>
    <row r="89" spans="1:84" hidden="1" x14ac:dyDescent="0.25">
      <c r="A89" s="47" t="s">
        <v>390</v>
      </c>
      <c r="B89" s="12" t="s">
        <v>87</v>
      </c>
      <c r="C89" s="12" t="s">
        <v>88</v>
      </c>
      <c r="D89" s="13">
        <v>430201409</v>
      </c>
      <c r="E89" s="12" t="s">
        <v>391</v>
      </c>
      <c r="F89" s="12" t="s">
        <v>392</v>
      </c>
      <c r="G89" s="14">
        <v>1</v>
      </c>
      <c r="H89" s="12" t="s">
        <v>91</v>
      </c>
      <c r="I89" s="14">
        <v>0</v>
      </c>
      <c r="J89" s="14"/>
      <c r="K89" s="15" t="e">
        <f t="shared" si="15"/>
        <v>#DIV/0!</v>
      </c>
      <c r="L89" s="15"/>
      <c r="M89" s="14">
        <v>0</v>
      </c>
      <c r="N89" s="14">
        <v>0</v>
      </c>
      <c r="O89" s="16">
        <v>1</v>
      </c>
      <c r="P89" s="16" t="str">
        <f>+_xlfn.XLOOKUP(F89,'[1]x METAS'!$X$3:$X$408,'[1]x METAS'!$AD$3:$AD$408,FALSE,0,1)</f>
        <v>Construir una (1) pista de patinaje</v>
      </c>
      <c r="Q89" s="17" t="b">
        <f>+_xlfn.XLOOKUP(P89,[2]Sheet!$C$6:$C$2261,[2]Sheet!$G$6:$G$2261,FALSE,0,1)</f>
        <v>0</v>
      </c>
      <c r="R89" s="16"/>
      <c r="S89" s="16"/>
      <c r="T89" s="16"/>
      <c r="U89" s="16"/>
      <c r="V89" s="16"/>
      <c r="W89" s="9">
        <v>0</v>
      </c>
      <c r="X89" s="19"/>
      <c r="Y89" s="19"/>
      <c r="Z89" s="19"/>
      <c r="AA89" s="19"/>
      <c r="AB89" s="19"/>
      <c r="AC89" s="19"/>
      <c r="AD89" s="19"/>
      <c r="AE89" s="19"/>
      <c r="AF89" s="19"/>
      <c r="AG89" s="19"/>
      <c r="AH89" s="19"/>
      <c r="AI89" s="19"/>
      <c r="AJ89" s="19"/>
      <c r="AK89" s="19">
        <f t="shared" si="0"/>
        <v>0</v>
      </c>
      <c r="AL89" s="19"/>
      <c r="AM89" s="19"/>
      <c r="AN89" s="19"/>
      <c r="AO89" s="19"/>
      <c r="AP89" s="23"/>
      <c r="AQ89" s="19"/>
      <c r="AR89" s="19"/>
      <c r="AS89" s="19"/>
      <c r="AT89" s="19"/>
      <c r="AU89" s="19"/>
      <c r="AV89" s="19"/>
      <c r="AW89" s="19"/>
      <c r="AX89" s="19"/>
      <c r="AY89" s="19"/>
      <c r="AZ89" s="19" t="str">
        <f t="shared" si="1"/>
        <v/>
      </c>
      <c r="BA89" s="19"/>
      <c r="BB89" s="19"/>
      <c r="BC89" s="19"/>
      <c r="BD89" s="19"/>
      <c r="BE89" s="19"/>
      <c r="BF89" s="19"/>
      <c r="BG89" s="19"/>
      <c r="BH89" s="19"/>
      <c r="BI89" s="19"/>
      <c r="BJ89" s="19"/>
      <c r="BK89" s="19"/>
      <c r="BL89" s="19"/>
      <c r="BM89" s="19"/>
      <c r="BN89" s="19"/>
      <c r="BO89" s="19" t="str">
        <f t="shared" si="2"/>
        <v/>
      </c>
      <c r="BP89" s="19"/>
      <c r="BQ89" s="19"/>
      <c r="BR89" s="19"/>
      <c r="BS89" s="19"/>
      <c r="BT89" s="19"/>
      <c r="BU89" s="19"/>
      <c r="BV89" s="19"/>
      <c r="BW89" s="19"/>
      <c r="BX89" s="19"/>
      <c r="BY89" s="19"/>
      <c r="BZ89" s="19"/>
      <c r="CA89" s="19"/>
      <c r="CB89" s="19"/>
      <c r="CC89" s="19"/>
      <c r="CD89" s="19" t="str">
        <f t="shared" si="3"/>
        <v/>
      </c>
      <c r="CE89" s="20">
        <v>2024258990059</v>
      </c>
      <c r="CF89" s="48" t="str">
        <f>+_xlfn.XLOOKUP(P89,'[1]x METAS'!$AD$3:$AD$408,'[1]x METAS'!$AF$3:$AF$408,FALSE,0,1)</f>
        <v>IMCRDZ</v>
      </c>
    </row>
    <row r="90" spans="1:84" hidden="1" x14ac:dyDescent="0.25">
      <c r="A90" s="47" t="s">
        <v>393</v>
      </c>
      <c r="B90" s="12" t="s">
        <v>87</v>
      </c>
      <c r="C90" s="12" t="s">
        <v>88</v>
      </c>
      <c r="D90" s="13">
        <v>430200400</v>
      </c>
      <c r="E90" s="12" t="s">
        <v>361</v>
      </c>
      <c r="F90" s="12" t="s">
        <v>394</v>
      </c>
      <c r="G90" s="14">
        <v>250</v>
      </c>
      <c r="H90" s="12" t="s">
        <v>114</v>
      </c>
      <c r="I90" s="14">
        <v>207</v>
      </c>
      <c r="J90" s="14"/>
      <c r="K90" s="15">
        <f t="shared" si="15"/>
        <v>0</v>
      </c>
      <c r="L90" s="15"/>
      <c r="M90" s="14">
        <v>221</v>
      </c>
      <c r="N90" s="14">
        <v>235</v>
      </c>
      <c r="O90" s="16">
        <v>250</v>
      </c>
      <c r="P90" s="16" t="str">
        <f>+_xlfn.XLOOKUP(F90,'[1]x METAS'!$X$3:$X$408,'[1]x METAS'!$AD$3:$AD$408,FALSE,0,1)</f>
        <v>Identificar y acompañar a 250 deportistas con proyección deportiva  (selección de talentos, reserva deportiva y alto rendimiento)</v>
      </c>
      <c r="Q90" s="17">
        <f>+_xlfn.XLOOKUP(P90,[2]Sheet!$C$6:$C$2261,[2]Sheet!$G$6:$G$2261,FALSE,0,1)</f>
        <v>48894999</v>
      </c>
      <c r="R90" s="18">
        <f>+_xlfn.XLOOKUP(P90,[2]Sheet!$C$2:$C$2261,[2]Sheet!$J$2:$J$2261,FALSE,0,1)</f>
        <v>37866512</v>
      </c>
      <c r="S90" s="15">
        <f t="shared" ref="S90:S91" si="20">+R90/Q90</f>
        <v>0.77444550106238885</v>
      </c>
      <c r="T90" s="15"/>
      <c r="U90" s="15"/>
      <c r="V90" s="15"/>
      <c r="W90" s="9">
        <v>22741860</v>
      </c>
      <c r="X90" s="19"/>
      <c r="Y90" s="19"/>
      <c r="Z90" s="19"/>
      <c r="AA90" s="19"/>
      <c r="AB90" s="19"/>
      <c r="AC90" s="19"/>
      <c r="AD90" s="19"/>
      <c r="AE90" s="19"/>
      <c r="AF90" s="19"/>
      <c r="AG90" s="19"/>
      <c r="AH90" s="19"/>
      <c r="AI90" s="19"/>
      <c r="AJ90" s="19"/>
      <c r="AK90" s="19">
        <f t="shared" si="0"/>
        <v>22741860</v>
      </c>
      <c r="AL90" s="19">
        <v>289159540.69999993</v>
      </c>
      <c r="AM90" s="19"/>
      <c r="AN90" s="19"/>
      <c r="AO90" s="19"/>
      <c r="AP90" s="23"/>
      <c r="AQ90" s="19"/>
      <c r="AR90" s="19"/>
      <c r="AS90" s="19"/>
      <c r="AT90" s="19"/>
      <c r="AU90" s="19"/>
      <c r="AV90" s="19"/>
      <c r="AW90" s="19"/>
      <c r="AX90" s="19"/>
      <c r="AY90" s="19"/>
      <c r="AZ90" s="19">
        <f t="shared" si="1"/>
        <v>289159540.69999993</v>
      </c>
      <c r="BA90" s="19"/>
      <c r="BB90" s="19"/>
      <c r="BC90" s="19"/>
      <c r="BD90" s="19"/>
      <c r="BE90" s="19"/>
      <c r="BF90" s="19"/>
      <c r="BG90" s="19"/>
      <c r="BH90" s="19"/>
      <c r="BI90" s="19"/>
      <c r="BJ90" s="19"/>
      <c r="BK90" s="19"/>
      <c r="BL90" s="19"/>
      <c r="BM90" s="19"/>
      <c r="BN90" s="19"/>
      <c r="BO90" s="19" t="str">
        <f t="shared" si="2"/>
        <v/>
      </c>
      <c r="BP90" s="19"/>
      <c r="BQ90" s="19"/>
      <c r="BR90" s="19"/>
      <c r="BS90" s="19"/>
      <c r="BT90" s="19"/>
      <c r="BU90" s="19"/>
      <c r="BV90" s="19"/>
      <c r="BW90" s="19"/>
      <c r="BX90" s="19"/>
      <c r="BY90" s="19"/>
      <c r="BZ90" s="19"/>
      <c r="CA90" s="19"/>
      <c r="CB90" s="19"/>
      <c r="CC90" s="19"/>
      <c r="CD90" s="19" t="str">
        <f t="shared" si="3"/>
        <v/>
      </c>
      <c r="CE90" s="20">
        <v>2024258990059</v>
      </c>
      <c r="CF90" s="48" t="str">
        <f>+_xlfn.XLOOKUP(P90,'[1]x METAS'!$AD$3:$AD$408,'[1]x METAS'!$AF$3:$AF$408,FALSE,0,1)</f>
        <v>IMCRDZ</v>
      </c>
    </row>
    <row r="91" spans="1:84" hidden="1" x14ac:dyDescent="0.25">
      <c r="A91" s="47" t="s">
        <v>395</v>
      </c>
      <c r="B91" s="12" t="s">
        <v>87</v>
      </c>
      <c r="C91" s="12" t="s">
        <v>88</v>
      </c>
      <c r="D91" s="13">
        <v>430103702</v>
      </c>
      <c r="E91" s="12" t="s">
        <v>396</v>
      </c>
      <c r="F91" s="12" t="s">
        <v>397</v>
      </c>
      <c r="G91" s="14">
        <v>3</v>
      </c>
      <c r="H91" s="12" t="s">
        <v>114</v>
      </c>
      <c r="I91" s="14">
        <v>3</v>
      </c>
      <c r="J91" s="14"/>
      <c r="K91" s="15">
        <f t="shared" si="15"/>
        <v>0</v>
      </c>
      <c r="L91" s="15"/>
      <c r="M91" s="14">
        <v>3</v>
      </c>
      <c r="N91" s="14">
        <v>3</v>
      </c>
      <c r="O91" s="16">
        <v>3</v>
      </c>
      <c r="P91" s="16" t="str">
        <f>+_xlfn.XLOOKUP(F91,'[1]x METAS'!$X$3:$X$408,'[1]x METAS'!$AD$3:$AD$408,FALSE,0,1)</f>
        <v>Realizar 3 eventos que fortalecen el deporte escolar a través de rondas infantiles, juegos prescolares y juegos Supérate Intercolegiados.</v>
      </c>
      <c r="Q91" s="17">
        <f>+_xlfn.XLOOKUP(P91,[2]Sheet!$C$6:$C$2261,[2]Sheet!$G$6:$G$2261,FALSE,0,1)</f>
        <v>11143397</v>
      </c>
      <c r="R91" s="18">
        <f>+_xlfn.XLOOKUP(P91,[2]Sheet!$C$2:$C$2261,[2]Sheet!$J$2:$J$2261,FALSE,0,1)</f>
        <v>0</v>
      </c>
      <c r="S91" s="15">
        <f t="shared" si="20"/>
        <v>0</v>
      </c>
      <c r="T91" s="15"/>
      <c r="U91" s="15"/>
      <c r="V91" s="15"/>
      <c r="W91" s="9">
        <v>6730684</v>
      </c>
      <c r="X91" s="19"/>
      <c r="Y91" s="19"/>
      <c r="Z91" s="19"/>
      <c r="AA91" s="19"/>
      <c r="AB91" s="19"/>
      <c r="AC91" s="19"/>
      <c r="AD91" s="19"/>
      <c r="AE91" s="19"/>
      <c r="AF91" s="19"/>
      <c r="AG91" s="19"/>
      <c r="AH91" s="19"/>
      <c r="AI91" s="19"/>
      <c r="AJ91" s="19"/>
      <c r="AK91" s="19">
        <f t="shared" si="0"/>
        <v>6730684</v>
      </c>
      <c r="AL91" s="19">
        <v>50145801.299999997</v>
      </c>
      <c r="AM91" s="19"/>
      <c r="AN91" s="19"/>
      <c r="AO91" s="19"/>
      <c r="AP91" s="23"/>
      <c r="AQ91" s="19"/>
      <c r="AR91" s="19"/>
      <c r="AS91" s="19"/>
      <c r="AT91" s="19"/>
      <c r="AU91" s="19"/>
      <c r="AV91" s="19"/>
      <c r="AW91" s="19"/>
      <c r="AX91" s="19"/>
      <c r="AY91" s="19"/>
      <c r="AZ91" s="19">
        <f t="shared" si="1"/>
        <v>50145801.299999997</v>
      </c>
      <c r="BA91" s="19"/>
      <c r="BB91" s="19"/>
      <c r="BC91" s="19"/>
      <c r="BD91" s="19"/>
      <c r="BE91" s="19"/>
      <c r="BF91" s="19"/>
      <c r="BG91" s="19"/>
      <c r="BH91" s="19"/>
      <c r="BI91" s="19"/>
      <c r="BJ91" s="19"/>
      <c r="BK91" s="19"/>
      <c r="BL91" s="19"/>
      <c r="BM91" s="19"/>
      <c r="BN91" s="19"/>
      <c r="BO91" s="19" t="str">
        <f t="shared" si="2"/>
        <v/>
      </c>
      <c r="BP91" s="19"/>
      <c r="BQ91" s="19"/>
      <c r="BR91" s="19"/>
      <c r="BS91" s="19"/>
      <c r="BT91" s="19"/>
      <c r="BU91" s="19"/>
      <c r="BV91" s="19"/>
      <c r="BW91" s="19"/>
      <c r="BX91" s="19"/>
      <c r="BY91" s="19"/>
      <c r="BZ91" s="19"/>
      <c r="CA91" s="19"/>
      <c r="CB91" s="19"/>
      <c r="CC91" s="19"/>
      <c r="CD91" s="19" t="str">
        <f t="shared" si="3"/>
        <v/>
      </c>
      <c r="CE91" s="20">
        <v>2024258990058</v>
      </c>
      <c r="CF91" s="48" t="str">
        <f>+_xlfn.XLOOKUP(P91,'[1]x METAS'!$AD$3:$AD$408,'[1]x METAS'!$AF$3:$AF$408,FALSE,0,1)</f>
        <v>IMCRDZ</v>
      </c>
    </row>
    <row r="92" spans="1:84" hidden="1" x14ac:dyDescent="0.25">
      <c r="A92" s="47" t="s">
        <v>398</v>
      </c>
      <c r="B92" s="12" t="s">
        <v>87</v>
      </c>
      <c r="C92" s="12" t="s">
        <v>88</v>
      </c>
      <c r="D92" s="13" t="s">
        <v>399</v>
      </c>
      <c r="E92" s="12" t="s">
        <v>400</v>
      </c>
      <c r="F92" s="12" t="s">
        <v>401</v>
      </c>
      <c r="G92" s="14">
        <v>6</v>
      </c>
      <c r="H92" s="12" t="s">
        <v>91</v>
      </c>
      <c r="I92" s="14">
        <v>0</v>
      </c>
      <c r="J92" s="14"/>
      <c r="K92" s="15" t="e">
        <f t="shared" si="15"/>
        <v>#DIV/0!</v>
      </c>
      <c r="L92" s="15"/>
      <c r="M92" s="14">
        <v>0</v>
      </c>
      <c r="N92" s="14">
        <v>3</v>
      </c>
      <c r="O92" s="16">
        <v>3</v>
      </c>
      <c r="P92" s="16" t="str">
        <f>+_xlfn.XLOOKUP(F92,'[1]x METAS'!$X$3:$X$408,'[1]x METAS'!$AD$3:$AD$408,FALSE,0,1)</f>
        <v>Construir 6 cubiertas de los polideportivos</v>
      </c>
      <c r="Q92" s="17" t="b">
        <f>+_xlfn.XLOOKUP(P92,[2]Sheet!$C$6:$C$2261,[2]Sheet!$G$6:$G$2261,FALSE,0,1)</f>
        <v>0</v>
      </c>
      <c r="R92" s="16"/>
      <c r="S92" s="16"/>
      <c r="T92" s="16"/>
      <c r="U92" s="16"/>
      <c r="V92" s="16"/>
      <c r="W92" s="19"/>
      <c r="X92" s="19"/>
      <c r="Y92" s="19"/>
      <c r="Z92" s="19"/>
      <c r="AA92" s="19"/>
      <c r="AB92" s="19"/>
      <c r="AC92" s="19"/>
      <c r="AD92" s="19"/>
      <c r="AE92" s="19"/>
      <c r="AF92" s="19"/>
      <c r="AG92" s="19"/>
      <c r="AH92" s="19"/>
      <c r="AI92" s="19"/>
      <c r="AJ92" s="19"/>
      <c r="AK92" s="19" t="str">
        <f t="shared" si="0"/>
        <v/>
      </c>
      <c r="AL92" s="19">
        <v>150000000</v>
      </c>
      <c r="AM92" s="19"/>
      <c r="AN92" s="19"/>
      <c r="AO92" s="19"/>
      <c r="AP92" s="23"/>
      <c r="AQ92" s="19"/>
      <c r="AR92" s="19"/>
      <c r="AS92" s="19"/>
      <c r="AT92" s="19"/>
      <c r="AU92" s="19"/>
      <c r="AV92" s="19"/>
      <c r="AW92" s="19"/>
      <c r="AX92" s="19"/>
      <c r="AY92" s="19"/>
      <c r="AZ92" s="19">
        <f t="shared" si="1"/>
        <v>150000000</v>
      </c>
      <c r="BA92" s="19"/>
      <c r="BB92" s="19"/>
      <c r="BC92" s="19"/>
      <c r="BD92" s="19"/>
      <c r="BE92" s="19"/>
      <c r="BF92" s="19"/>
      <c r="BG92" s="19"/>
      <c r="BH92" s="19"/>
      <c r="BI92" s="19"/>
      <c r="BJ92" s="19"/>
      <c r="BK92" s="19"/>
      <c r="BL92" s="19"/>
      <c r="BM92" s="19"/>
      <c r="BN92" s="19"/>
      <c r="BO92" s="19" t="str">
        <f t="shared" si="2"/>
        <v/>
      </c>
      <c r="BP92" s="19"/>
      <c r="BQ92" s="19"/>
      <c r="BR92" s="19"/>
      <c r="BS92" s="19"/>
      <c r="BT92" s="19"/>
      <c r="BU92" s="19"/>
      <c r="BV92" s="19"/>
      <c r="BW92" s="19"/>
      <c r="BX92" s="19"/>
      <c r="BY92" s="19"/>
      <c r="BZ92" s="19"/>
      <c r="CA92" s="19"/>
      <c r="CB92" s="19"/>
      <c r="CC92" s="19"/>
      <c r="CD92" s="19" t="str">
        <f t="shared" si="3"/>
        <v/>
      </c>
      <c r="CE92" s="20">
        <v>2024258990058</v>
      </c>
      <c r="CF92" s="48" t="str">
        <f>+_xlfn.XLOOKUP(P92,'[1]x METAS'!$AD$3:$AD$408,'[1]x METAS'!$AF$3:$AF$408,FALSE,0,1)</f>
        <v>IMCRDZ</v>
      </c>
    </row>
    <row r="93" spans="1:84" hidden="1" x14ac:dyDescent="0.25">
      <c r="A93" s="47" t="s">
        <v>402</v>
      </c>
      <c r="B93" s="12" t="s">
        <v>87</v>
      </c>
      <c r="C93" s="12" t="s">
        <v>88</v>
      </c>
      <c r="D93" s="13" t="s">
        <v>403</v>
      </c>
      <c r="E93" s="12" t="s">
        <v>404</v>
      </c>
      <c r="F93" s="12" t="s">
        <v>405</v>
      </c>
      <c r="G93" s="14">
        <v>1</v>
      </c>
      <c r="H93" s="12" t="s">
        <v>91</v>
      </c>
      <c r="I93" s="14">
        <v>0</v>
      </c>
      <c r="J93" s="14"/>
      <c r="K93" s="15" t="e">
        <f t="shared" si="15"/>
        <v>#DIV/0!</v>
      </c>
      <c r="L93" s="15"/>
      <c r="M93" s="14">
        <v>0</v>
      </c>
      <c r="N93" s="14" t="s">
        <v>128</v>
      </c>
      <c r="O93" s="16" t="s">
        <v>128</v>
      </c>
      <c r="P93" s="16" t="str">
        <f>+_xlfn.XLOOKUP(F93,'[1]x METAS'!$X$3:$X$408,'[1]x METAS'!$AD$3:$AD$408,FALSE,0,1)</f>
        <v>Realizar dotación del Coliseo Areno de la sal.</v>
      </c>
      <c r="Q93" s="17" t="b">
        <f>+_xlfn.XLOOKUP(P93,[2]Sheet!$C$6:$C$2261,[2]Sheet!$G$6:$G$2261,FALSE,0,1)</f>
        <v>0</v>
      </c>
      <c r="R93" s="16"/>
      <c r="S93" s="16"/>
      <c r="T93" s="16"/>
      <c r="U93" s="16"/>
      <c r="V93" s="16"/>
      <c r="W93" s="19"/>
      <c r="X93" s="19"/>
      <c r="Y93" s="19"/>
      <c r="Z93" s="19"/>
      <c r="AA93" s="19"/>
      <c r="AB93" s="19"/>
      <c r="AC93" s="19"/>
      <c r="AD93" s="19"/>
      <c r="AE93" s="19"/>
      <c r="AF93" s="19"/>
      <c r="AG93" s="19"/>
      <c r="AH93" s="19"/>
      <c r="AI93" s="19"/>
      <c r="AJ93" s="19"/>
      <c r="AK93" s="19" t="str">
        <f t="shared" si="0"/>
        <v/>
      </c>
      <c r="AL93" s="19"/>
      <c r="AM93" s="19"/>
      <c r="AN93" s="19"/>
      <c r="AO93" s="19"/>
      <c r="AP93" s="23"/>
      <c r="AQ93" s="19"/>
      <c r="AR93" s="19"/>
      <c r="AS93" s="19"/>
      <c r="AT93" s="19"/>
      <c r="AU93" s="19"/>
      <c r="AV93" s="19"/>
      <c r="AW93" s="19"/>
      <c r="AX93" s="19"/>
      <c r="AY93" s="19"/>
      <c r="AZ93" s="19" t="str">
        <f t="shared" si="1"/>
        <v/>
      </c>
      <c r="BA93" s="19"/>
      <c r="BB93" s="19"/>
      <c r="BC93" s="19"/>
      <c r="BD93" s="19"/>
      <c r="BE93" s="19"/>
      <c r="BF93" s="19"/>
      <c r="BG93" s="19"/>
      <c r="BH93" s="19"/>
      <c r="BI93" s="19"/>
      <c r="BJ93" s="19"/>
      <c r="BK93" s="19"/>
      <c r="BL93" s="19"/>
      <c r="BM93" s="19"/>
      <c r="BN93" s="19"/>
      <c r="BO93" s="19" t="str">
        <f t="shared" si="2"/>
        <v/>
      </c>
      <c r="BP93" s="19"/>
      <c r="BQ93" s="19"/>
      <c r="BR93" s="19"/>
      <c r="BS93" s="19"/>
      <c r="BT93" s="19"/>
      <c r="BU93" s="19"/>
      <c r="BV93" s="19"/>
      <c r="BW93" s="19"/>
      <c r="BX93" s="19"/>
      <c r="BY93" s="19"/>
      <c r="BZ93" s="19"/>
      <c r="CA93" s="19"/>
      <c r="CB93" s="19"/>
      <c r="CC93" s="19"/>
      <c r="CD93" s="19" t="str">
        <f t="shared" si="3"/>
        <v/>
      </c>
      <c r="CE93" s="20">
        <v>2024258990058</v>
      </c>
      <c r="CF93" s="48" t="str">
        <f>+_xlfn.XLOOKUP(P93,'[1]x METAS'!$AD$3:$AD$408,'[1]x METAS'!$AF$3:$AF$408,FALSE,0,1)</f>
        <v>IMCRDZ</v>
      </c>
    </row>
    <row r="94" spans="1:84" hidden="1" x14ac:dyDescent="0.25">
      <c r="A94" s="47" t="s">
        <v>406</v>
      </c>
      <c r="B94" s="12" t="s">
        <v>87</v>
      </c>
      <c r="C94" s="12" t="s">
        <v>88</v>
      </c>
      <c r="D94" s="13" t="s">
        <v>407</v>
      </c>
      <c r="E94" s="12" t="s">
        <v>408</v>
      </c>
      <c r="F94" s="12" t="s">
        <v>409</v>
      </c>
      <c r="G94" s="14">
        <v>2000</v>
      </c>
      <c r="H94" s="12" t="s">
        <v>114</v>
      </c>
      <c r="I94" s="14">
        <v>1200</v>
      </c>
      <c r="J94" s="14"/>
      <c r="K94" s="15">
        <f t="shared" si="15"/>
        <v>0</v>
      </c>
      <c r="L94" s="15"/>
      <c r="M94" s="14">
        <v>1467</v>
      </c>
      <c r="N94" s="14">
        <v>1678</v>
      </c>
      <c r="O94" s="16">
        <v>2000</v>
      </c>
      <c r="P94" s="16" t="str">
        <f>+_xlfn.XLOOKUP(F94,'[1]x METAS'!$X$3:$X$408,'[1]x METAS'!$AD$3:$AD$408,FALSE,0,1)</f>
        <v xml:space="preserve">Impactar a 2000 niños y niñas a través de un programa "Exploración motora" en  instituciones educativas (jardines sociales,  primero y segundo) </v>
      </c>
      <c r="Q94" s="17">
        <f>+_xlfn.XLOOKUP(P94,[2]Sheet!$C$6:$C$2261,[2]Sheet!$G$6:$G$2261,FALSE,0,1)</f>
        <v>35461860</v>
      </c>
      <c r="R94" s="18">
        <f>+_xlfn.XLOOKUP(P94,[2]Sheet!$C$2:$C$2261,[2]Sheet!$J$2:$J$2261,FALSE,0,1)</f>
        <v>20619286</v>
      </c>
      <c r="S94" s="15">
        <f t="shared" ref="S94:S102" si="21">+R94/Q94</f>
        <v>0.58144964759321704</v>
      </c>
      <c r="T94" s="15"/>
      <c r="U94" s="15"/>
      <c r="V94" s="15"/>
      <c r="W94" s="9">
        <v>35461860</v>
      </c>
      <c r="X94" s="19"/>
      <c r="Y94" s="19"/>
      <c r="Z94" s="19"/>
      <c r="AA94" s="19"/>
      <c r="AB94" s="19"/>
      <c r="AC94" s="19"/>
      <c r="AD94" s="19"/>
      <c r="AE94" s="19"/>
      <c r="AF94" s="19"/>
      <c r="AG94" s="19"/>
      <c r="AH94" s="19"/>
      <c r="AI94" s="19"/>
      <c r="AJ94" s="19"/>
      <c r="AK94" s="19">
        <f t="shared" si="0"/>
        <v>35461860</v>
      </c>
      <c r="AL94" s="19">
        <v>117006869.69999997</v>
      </c>
      <c r="AM94" s="19"/>
      <c r="AN94" s="19"/>
      <c r="AO94" s="19"/>
      <c r="AP94" s="23"/>
      <c r="AQ94" s="19"/>
      <c r="AR94" s="19"/>
      <c r="AS94" s="19"/>
      <c r="AT94" s="19"/>
      <c r="AU94" s="19"/>
      <c r="AV94" s="19"/>
      <c r="AW94" s="19"/>
      <c r="AX94" s="19"/>
      <c r="AY94" s="19"/>
      <c r="AZ94" s="19">
        <f t="shared" si="1"/>
        <v>117006869.69999997</v>
      </c>
      <c r="BA94" s="19"/>
      <c r="BB94" s="19"/>
      <c r="BC94" s="19"/>
      <c r="BD94" s="19"/>
      <c r="BE94" s="19"/>
      <c r="BF94" s="19"/>
      <c r="BG94" s="19"/>
      <c r="BH94" s="19"/>
      <c r="BI94" s="19"/>
      <c r="BJ94" s="19"/>
      <c r="BK94" s="19"/>
      <c r="BL94" s="19"/>
      <c r="BM94" s="19"/>
      <c r="BN94" s="19"/>
      <c r="BO94" s="19" t="str">
        <f t="shared" si="2"/>
        <v/>
      </c>
      <c r="BP94" s="19"/>
      <c r="BQ94" s="19"/>
      <c r="BR94" s="19"/>
      <c r="BS94" s="19"/>
      <c r="BT94" s="19"/>
      <c r="BU94" s="19"/>
      <c r="BV94" s="19"/>
      <c r="BW94" s="19"/>
      <c r="BX94" s="19"/>
      <c r="BY94" s="19"/>
      <c r="BZ94" s="19"/>
      <c r="CA94" s="19"/>
      <c r="CB94" s="19"/>
      <c r="CC94" s="19"/>
      <c r="CD94" s="19" t="str">
        <f t="shared" si="3"/>
        <v/>
      </c>
      <c r="CE94" s="20">
        <v>2024258990059</v>
      </c>
      <c r="CF94" s="48" t="str">
        <f>+_xlfn.XLOOKUP(P94,'[1]x METAS'!$AD$3:$AD$408,'[1]x METAS'!$AF$3:$AF$408,FALSE,0,1)</f>
        <v>IMCRDZ</v>
      </c>
    </row>
    <row r="95" spans="1:84" hidden="1" x14ac:dyDescent="0.25">
      <c r="A95" s="47" t="s">
        <v>410</v>
      </c>
      <c r="B95" s="12" t="s">
        <v>87</v>
      </c>
      <c r="C95" s="12" t="s">
        <v>88</v>
      </c>
      <c r="D95" s="13" t="s">
        <v>407</v>
      </c>
      <c r="E95" s="12" t="s">
        <v>408</v>
      </c>
      <c r="F95" s="12" t="s">
        <v>411</v>
      </c>
      <c r="G95" s="14">
        <v>300</v>
      </c>
      <c r="H95" s="12" t="s">
        <v>114</v>
      </c>
      <c r="I95" s="14">
        <v>251</v>
      </c>
      <c r="J95" s="14"/>
      <c r="K95" s="15">
        <f t="shared" si="15"/>
        <v>0</v>
      </c>
      <c r="L95" s="15"/>
      <c r="M95" s="14">
        <v>267</v>
      </c>
      <c r="N95" s="14">
        <v>283</v>
      </c>
      <c r="O95" s="16">
        <v>300</v>
      </c>
      <c r="P95" s="16" t="str">
        <f>+_xlfn.XLOOKUP(F95,'[1]x METAS'!$X$3:$X$408,'[1]x METAS'!$AD$3:$AD$408,FALSE,0,1)</f>
        <v>Beneficiar a 300 personas con discapacidad con procesos de actividad física, recreación y eventos para el aprovechamiento del tiempo libre.</v>
      </c>
      <c r="Q95" s="17">
        <f>+_xlfn.XLOOKUP(P95,[2]Sheet!$C$6:$C$2261,[2]Sheet!$G$6:$G$2261,FALSE,0,1)</f>
        <v>31298681</v>
      </c>
      <c r="R95" s="18">
        <f>+_xlfn.XLOOKUP(P95,[2]Sheet!$C$2:$C$2261,[2]Sheet!$J$2:$J$2261,FALSE,0,1)</f>
        <v>13417698</v>
      </c>
      <c r="S95" s="15">
        <f t="shared" si="21"/>
        <v>0.42869851288621397</v>
      </c>
      <c r="T95" s="15"/>
      <c r="U95" s="15"/>
      <c r="V95" s="15"/>
      <c r="W95" s="9">
        <v>7403000</v>
      </c>
      <c r="X95" s="19"/>
      <c r="Y95" s="19"/>
      <c r="Z95" s="19"/>
      <c r="AA95" s="19"/>
      <c r="AB95" s="19"/>
      <c r="AC95" s="19"/>
      <c r="AD95" s="19"/>
      <c r="AE95" s="19"/>
      <c r="AF95" s="19"/>
      <c r="AG95" s="19"/>
      <c r="AH95" s="19"/>
      <c r="AI95" s="19"/>
      <c r="AJ95" s="19"/>
      <c r="AK95" s="19">
        <f t="shared" si="0"/>
        <v>7403000</v>
      </c>
      <c r="AL95" s="19">
        <v>16715267.099999998</v>
      </c>
      <c r="AM95" s="19"/>
      <c r="AN95" s="19"/>
      <c r="AO95" s="19"/>
      <c r="AP95" s="23"/>
      <c r="AQ95" s="19"/>
      <c r="AR95" s="19"/>
      <c r="AS95" s="19"/>
      <c r="AT95" s="19"/>
      <c r="AU95" s="19"/>
      <c r="AV95" s="19"/>
      <c r="AW95" s="19"/>
      <c r="AX95" s="19"/>
      <c r="AY95" s="19"/>
      <c r="AZ95" s="19">
        <f t="shared" si="1"/>
        <v>16715267.099999998</v>
      </c>
      <c r="BA95" s="19"/>
      <c r="BB95" s="19"/>
      <c r="BC95" s="19"/>
      <c r="BD95" s="19"/>
      <c r="BE95" s="19"/>
      <c r="BF95" s="19"/>
      <c r="BG95" s="19"/>
      <c r="BH95" s="19"/>
      <c r="BI95" s="19"/>
      <c r="BJ95" s="19"/>
      <c r="BK95" s="19"/>
      <c r="BL95" s="19"/>
      <c r="BM95" s="19"/>
      <c r="BN95" s="19"/>
      <c r="BO95" s="19" t="str">
        <f t="shared" si="2"/>
        <v/>
      </c>
      <c r="BP95" s="19"/>
      <c r="BQ95" s="19"/>
      <c r="BR95" s="19"/>
      <c r="BS95" s="19"/>
      <c r="BT95" s="19"/>
      <c r="BU95" s="19"/>
      <c r="BV95" s="19"/>
      <c r="BW95" s="19"/>
      <c r="BX95" s="19"/>
      <c r="BY95" s="19"/>
      <c r="BZ95" s="19"/>
      <c r="CA95" s="19"/>
      <c r="CB95" s="19"/>
      <c r="CC95" s="19"/>
      <c r="CD95" s="19" t="str">
        <f t="shared" si="3"/>
        <v/>
      </c>
      <c r="CE95" s="20">
        <v>2024258990059</v>
      </c>
      <c r="CF95" s="48" t="str">
        <f>+_xlfn.XLOOKUP(P95,'[1]x METAS'!$AD$3:$AD$408,'[1]x METAS'!$AF$3:$AF$408,FALSE,0,1)</f>
        <v>IMCRDZ</v>
      </c>
    </row>
    <row r="96" spans="1:84" hidden="1" x14ac:dyDescent="0.25">
      <c r="A96" s="47" t="s">
        <v>412</v>
      </c>
      <c r="B96" s="12" t="s">
        <v>87</v>
      </c>
      <c r="C96" s="12" t="s">
        <v>88</v>
      </c>
      <c r="D96" s="13">
        <v>430103801</v>
      </c>
      <c r="E96" s="12" t="s">
        <v>413</v>
      </c>
      <c r="F96" s="12" t="s">
        <v>414</v>
      </c>
      <c r="G96" s="14">
        <v>8</v>
      </c>
      <c r="H96" s="12" t="s">
        <v>91</v>
      </c>
      <c r="I96" s="14">
        <v>2</v>
      </c>
      <c r="J96" s="14"/>
      <c r="K96" s="15">
        <f t="shared" si="15"/>
        <v>0</v>
      </c>
      <c r="L96" s="15"/>
      <c r="M96" s="14">
        <v>2</v>
      </c>
      <c r="N96" s="14">
        <v>2</v>
      </c>
      <c r="O96" s="16">
        <v>2</v>
      </c>
      <c r="P96" s="16" t="str">
        <f>+_xlfn.XLOOKUP(F96,'[1]x METAS'!$X$3:$X$408,'[1]x METAS'!$AD$3:$AD$408,FALSE,0,1)</f>
        <v>Realizar 4 juegos comunales y 4 Olimpiadas Veredales en la ciudad de Zipaquirá</v>
      </c>
      <c r="Q96" s="17">
        <f>+_xlfn.XLOOKUP(P96,[2]Sheet!$C$6:$C$2261,[2]Sheet!$G$6:$G$2261,FALSE,0,1)</f>
        <v>45887070</v>
      </c>
      <c r="R96" s="18">
        <f>+_xlfn.XLOOKUP(P96,[2]Sheet!$C$2:$C$2261,[2]Sheet!$J$2:$J$2261,FALSE,0,1)</f>
        <v>34522285</v>
      </c>
      <c r="S96" s="15">
        <f t="shared" si="21"/>
        <v>0.75233143018283799</v>
      </c>
      <c r="T96" s="15"/>
      <c r="U96" s="15"/>
      <c r="V96" s="15"/>
      <c r="W96" s="9">
        <v>21088432</v>
      </c>
      <c r="X96" s="19"/>
      <c r="Y96" s="19"/>
      <c r="Z96" s="19"/>
      <c r="AA96" s="19"/>
      <c r="AB96" s="19"/>
      <c r="AC96" s="19"/>
      <c r="AD96" s="19"/>
      <c r="AE96" s="19"/>
      <c r="AF96" s="19"/>
      <c r="AG96" s="19"/>
      <c r="AH96" s="19"/>
      <c r="AI96" s="19"/>
      <c r="AJ96" s="19"/>
      <c r="AK96" s="19">
        <f t="shared" si="0"/>
        <v>21088432</v>
      </c>
      <c r="AL96" s="19">
        <v>43749993.800000004</v>
      </c>
      <c r="AM96" s="19"/>
      <c r="AN96" s="19"/>
      <c r="AO96" s="19"/>
      <c r="AP96" s="23"/>
      <c r="AQ96" s="19"/>
      <c r="AR96" s="19"/>
      <c r="AS96" s="19"/>
      <c r="AT96" s="19"/>
      <c r="AU96" s="19"/>
      <c r="AV96" s="19"/>
      <c r="AW96" s="19"/>
      <c r="AX96" s="19"/>
      <c r="AY96" s="19"/>
      <c r="AZ96" s="19">
        <f t="shared" si="1"/>
        <v>43749993.800000004</v>
      </c>
      <c r="BA96" s="19"/>
      <c r="BB96" s="19"/>
      <c r="BC96" s="19"/>
      <c r="BD96" s="19"/>
      <c r="BE96" s="19"/>
      <c r="BF96" s="19"/>
      <c r="BG96" s="19"/>
      <c r="BH96" s="19"/>
      <c r="BI96" s="19"/>
      <c r="BJ96" s="19"/>
      <c r="BK96" s="19"/>
      <c r="BL96" s="19"/>
      <c r="BM96" s="19"/>
      <c r="BN96" s="19"/>
      <c r="BO96" s="19" t="str">
        <f t="shared" si="2"/>
        <v/>
      </c>
      <c r="BP96" s="19"/>
      <c r="BQ96" s="19"/>
      <c r="BR96" s="19"/>
      <c r="BS96" s="19"/>
      <c r="BT96" s="19"/>
      <c r="BU96" s="19"/>
      <c r="BV96" s="19"/>
      <c r="BW96" s="19"/>
      <c r="BX96" s="19"/>
      <c r="BY96" s="19"/>
      <c r="BZ96" s="19"/>
      <c r="CA96" s="19"/>
      <c r="CB96" s="19"/>
      <c r="CC96" s="19"/>
      <c r="CD96" s="19" t="str">
        <f t="shared" si="3"/>
        <v/>
      </c>
      <c r="CE96" s="20">
        <v>2024258990058</v>
      </c>
      <c r="CF96" s="48" t="str">
        <f>+_xlfn.XLOOKUP(P96,'[1]x METAS'!$AD$3:$AD$408,'[1]x METAS'!$AF$3:$AF$408,FALSE,0,1)</f>
        <v>IMCRDZ</v>
      </c>
    </row>
    <row r="97" spans="1:84" hidden="1" x14ac:dyDescent="0.25">
      <c r="A97" s="47" t="s">
        <v>415</v>
      </c>
      <c r="B97" s="12" t="s">
        <v>87</v>
      </c>
      <c r="C97" s="12" t="s">
        <v>88</v>
      </c>
      <c r="D97" s="13">
        <v>430103700</v>
      </c>
      <c r="E97" s="12" t="s">
        <v>416</v>
      </c>
      <c r="F97" s="12" t="s">
        <v>417</v>
      </c>
      <c r="G97" s="14">
        <v>1500</v>
      </c>
      <c r="H97" s="12" t="s">
        <v>114</v>
      </c>
      <c r="I97" s="14">
        <v>1500</v>
      </c>
      <c r="J97" s="14"/>
      <c r="K97" s="15">
        <f t="shared" si="15"/>
        <v>0</v>
      </c>
      <c r="L97" s="15"/>
      <c r="M97" s="14">
        <v>1500</v>
      </c>
      <c r="N97" s="14">
        <v>1500</v>
      </c>
      <c r="O97" s="16">
        <v>1500</v>
      </c>
      <c r="P97" s="16" t="str">
        <f>+_xlfn.XLOOKUP(F97,'[1]x METAS'!$X$3:$X$408,'[1]x METAS'!$AD$3:$AD$408,FALSE,0,1)</f>
        <v>Beneficiar a 1500 personas a través de la estrategia "Zipa FIT"</v>
      </c>
      <c r="Q97" s="17">
        <f>+_xlfn.XLOOKUP(P97,[2]Sheet!$C$6:$C$2261,[2]Sheet!$G$6:$G$2261,FALSE,0,1)</f>
        <v>126182415</v>
      </c>
      <c r="R97" s="18">
        <f>+_xlfn.XLOOKUP(P97,[2]Sheet!$C$2:$C$2261,[2]Sheet!$J$2:$J$2261,FALSE,0,1)</f>
        <v>89689189</v>
      </c>
      <c r="S97" s="15">
        <f t="shared" si="21"/>
        <v>0.71078992266870145</v>
      </c>
      <c r="T97" s="15"/>
      <c r="U97" s="15"/>
      <c r="V97" s="15"/>
      <c r="W97" s="9">
        <v>42470448</v>
      </c>
      <c r="X97" s="19"/>
      <c r="Y97" s="19"/>
      <c r="Z97" s="19"/>
      <c r="AA97" s="19"/>
      <c r="AB97" s="19"/>
      <c r="AC97" s="19"/>
      <c r="AD97" s="19"/>
      <c r="AE97" s="19"/>
      <c r="AF97" s="19"/>
      <c r="AG97" s="19"/>
      <c r="AH97" s="19"/>
      <c r="AI97" s="19"/>
      <c r="AJ97" s="19"/>
      <c r="AK97" s="19">
        <f t="shared" si="0"/>
        <v>42470448</v>
      </c>
      <c r="AL97" s="19">
        <v>0</v>
      </c>
      <c r="AM97" s="19"/>
      <c r="AN97" s="19"/>
      <c r="AO97" s="19">
        <v>145408658.84999996</v>
      </c>
      <c r="AP97" s="23"/>
      <c r="AQ97" s="19"/>
      <c r="AR97" s="19"/>
      <c r="AS97" s="19"/>
      <c r="AT97" s="19"/>
      <c r="AU97" s="19"/>
      <c r="AV97" s="19"/>
      <c r="AW97" s="19"/>
      <c r="AX97" s="19"/>
      <c r="AY97" s="19"/>
      <c r="AZ97" s="19">
        <f t="shared" si="1"/>
        <v>145408658.84999996</v>
      </c>
      <c r="BA97" s="19"/>
      <c r="BB97" s="19"/>
      <c r="BC97" s="19"/>
      <c r="BD97" s="19">
        <v>135382449.50244436</v>
      </c>
      <c r="BE97" s="19"/>
      <c r="BF97" s="19"/>
      <c r="BG97" s="19"/>
      <c r="BH97" s="19"/>
      <c r="BI97" s="19"/>
      <c r="BJ97" s="19"/>
      <c r="BK97" s="19"/>
      <c r="BL97" s="19"/>
      <c r="BM97" s="19"/>
      <c r="BN97" s="19"/>
      <c r="BO97" s="19">
        <f t="shared" si="2"/>
        <v>135382449.50244436</v>
      </c>
      <c r="BP97" s="19"/>
      <c r="BQ97" s="19"/>
      <c r="BR97" s="19"/>
      <c r="BS97" s="19">
        <v>139375471.18720746</v>
      </c>
      <c r="BT97" s="19"/>
      <c r="BU97" s="19"/>
      <c r="BV97" s="19"/>
      <c r="BW97" s="19"/>
      <c r="BX97" s="19"/>
      <c r="BY97" s="19"/>
      <c r="BZ97" s="19"/>
      <c r="CA97" s="19"/>
      <c r="CB97" s="19"/>
      <c r="CC97" s="19"/>
      <c r="CD97" s="19">
        <f t="shared" si="3"/>
        <v>139375471.18720746</v>
      </c>
      <c r="CE97" s="20">
        <v>2024258990058</v>
      </c>
      <c r="CF97" s="48" t="str">
        <f>+_xlfn.XLOOKUP(P97,'[1]x METAS'!$AD$3:$AD$408,'[1]x METAS'!$AF$3:$AF$408,FALSE,0,1)</f>
        <v>IMCRDZ</v>
      </c>
    </row>
    <row r="98" spans="1:84" hidden="1" x14ac:dyDescent="0.25">
      <c r="A98" s="47" t="s">
        <v>418</v>
      </c>
      <c r="B98" s="12" t="s">
        <v>87</v>
      </c>
      <c r="C98" s="12" t="s">
        <v>88</v>
      </c>
      <c r="D98" s="13">
        <v>430103700</v>
      </c>
      <c r="E98" s="12" t="s">
        <v>416</v>
      </c>
      <c r="F98" s="12" t="s">
        <v>419</v>
      </c>
      <c r="G98" s="14">
        <v>4500</v>
      </c>
      <c r="H98" s="12" t="s">
        <v>114</v>
      </c>
      <c r="I98" s="14">
        <v>4500</v>
      </c>
      <c r="J98" s="14"/>
      <c r="K98" s="15">
        <f t="shared" si="15"/>
        <v>0</v>
      </c>
      <c r="L98" s="15"/>
      <c r="M98" s="14">
        <v>4500</v>
      </c>
      <c r="N98" s="14">
        <v>4500</v>
      </c>
      <c r="O98" s="16">
        <v>4500</v>
      </c>
      <c r="P98" s="16" t="str">
        <f>+_xlfn.XLOOKUP(F98,'[1]x METAS'!$X$3:$X$408,'[1]x METAS'!$AD$3:$AD$408,FALSE,0,1)</f>
        <v>Beneficiar a 4500 personas en Ciclo Vía Dominical mediante la innovación en las estrategias y actividades recreativas, deportivas, culturales, sociales, ambientales y familiares</v>
      </c>
      <c r="Q98" s="17">
        <f>+_xlfn.XLOOKUP(P98,[2]Sheet!$C$6:$C$2261,[2]Sheet!$G$6:$G$2261,FALSE,0,1)</f>
        <v>27532857</v>
      </c>
      <c r="R98" s="18">
        <f>+_xlfn.XLOOKUP(P98,[2]Sheet!$C$2:$C$2261,[2]Sheet!$J$2:$J$2261,FALSE,0,1)</f>
        <v>10522108</v>
      </c>
      <c r="S98" s="15">
        <f t="shared" si="21"/>
        <v>0.3821654977541924</v>
      </c>
      <c r="T98" s="15"/>
      <c r="U98" s="15"/>
      <c r="V98" s="15"/>
      <c r="W98" s="9">
        <v>5272108</v>
      </c>
      <c r="X98" s="19"/>
      <c r="Y98" s="19"/>
      <c r="Z98" s="19"/>
      <c r="AA98" s="19"/>
      <c r="AB98" s="19"/>
      <c r="AC98" s="19"/>
      <c r="AD98" s="19"/>
      <c r="AE98" s="19"/>
      <c r="AF98" s="19"/>
      <c r="AG98" s="19"/>
      <c r="AH98" s="19"/>
      <c r="AI98" s="19"/>
      <c r="AJ98" s="19"/>
      <c r="AK98" s="19">
        <f t="shared" si="0"/>
        <v>5272108</v>
      </c>
      <c r="AL98" s="19">
        <v>19374996.900000002</v>
      </c>
      <c r="AM98" s="19"/>
      <c r="AN98" s="19"/>
      <c r="AO98" s="19"/>
      <c r="AP98" s="23"/>
      <c r="AQ98" s="19"/>
      <c r="AR98" s="19"/>
      <c r="AS98" s="19"/>
      <c r="AT98" s="19"/>
      <c r="AU98" s="19"/>
      <c r="AV98" s="19"/>
      <c r="AW98" s="19"/>
      <c r="AX98" s="19"/>
      <c r="AY98" s="19"/>
      <c r="AZ98" s="19">
        <f t="shared" si="1"/>
        <v>19374996.900000002</v>
      </c>
      <c r="BA98" s="19"/>
      <c r="BB98" s="19"/>
      <c r="BC98" s="19"/>
      <c r="BD98" s="19"/>
      <c r="BE98" s="19"/>
      <c r="BF98" s="19"/>
      <c r="BG98" s="19"/>
      <c r="BH98" s="19"/>
      <c r="BI98" s="19"/>
      <c r="BJ98" s="19"/>
      <c r="BK98" s="19"/>
      <c r="BL98" s="19"/>
      <c r="BM98" s="19"/>
      <c r="BN98" s="19"/>
      <c r="BO98" s="19" t="str">
        <f t="shared" si="2"/>
        <v/>
      </c>
      <c r="BP98" s="19"/>
      <c r="BQ98" s="19"/>
      <c r="BR98" s="19"/>
      <c r="BS98" s="19"/>
      <c r="BT98" s="19"/>
      <c r="BU98" s="19"/>
      <c r="BV98" s="19"/>
      <c r="BW98" s="19"/>
      <c r="BX98" s="19"/>
      <c r="BY98" s="19"/>
      <c r="BZ98" s="19"/>
      <c r="CA98" s="19"/>
      <c r="CB98" s="19"/>
      <c r="CC98" s="19"/>
      <c r="CD98" s="19" t="str">
        <f t="shared" si="3"/>
        <v/>
      </c>
      <c r="CE98" s="20">
        <v>2024258990058</v>
      </c>
      <c r="CF98" s="48" t="str">
        <f>+_xlfn.XLOOKUP(P98,'[1]x METAS'!$AD$3:$AD$408,'[1]x METAS'!$AF$3:$AF$408,FALSE,0,1)</f>
        <v>IMCRDZ</v>
      </c>
    </row>
    <row r="99" spans="1:84" hidden="1" x14ac:dyDescent="0.25">
      <c r="A99" s="47" t="s">
        <v>420</v>
      </c>
      <c r="B99" s="12" t="s">
        <v>87</v>
      </c>
      <c r="C99" s="12" t="s">
        <v>88</v>
      </c>
      <c r="D99" s="13">
        <v>430103700</v>
      </c>
      <c r="E99" s="12" t="s">
        <v>416</v>
      </c>
      <c r="F99" s="12" t="s">
        <v>421</v>
      </c>
      <c r="G99" s="14">
        <v>2000</v>
      </c>
      <c r="H99" s="12" t="s">
        <v>114</v>
      </c>
      <c r="I99" s="14">
        <v>116</v>
      </c>
      <c r="J99" s="14"/>
      <c r="K99" s="15">
        <f t="shared" si="15"/>
        <v>0</v>
      </c>
      <c r="L99" s="15"/>
      <c r="M99" s="14">
        <v>1410</v>
      </c>
      <c r="N99" s="14">
        <v>1704</v>
      </c>
      <c r="O99" s="16">
        <v>2000</v>
      </c>
      <c r="P99" s="16" t="str">
        <f>+_xlfn.XLOOKUP(F99,'[1]x METAS'!$X$3:$X$408,'[1]x METAS'!$AD$3:$AD$408,FALSE,0,1)</f>
        <v>Beneficiar a 2000 personas mayores con la promoción de la salud física, mental e interacción social.</v>
      </c>
      <c r="Q99" s="17">
        <f>+_xlfn.XLOOKUP(P99,[2]Sheet!$C$6:$C$2261,[2]Sheet!$G$6:$G$2261,FALSE,0,1)</f>
        <v>50372900</v>
      </c>
      <c r="R99" s="18">
        <f>+_xlfn.XLOOKUP(P99,[2]Sheet!$C$2:$C$2261,[2]Sheet!$J$2:$J$2261,FALSE,0,1)</f>
        <v>33522008</v>
      </c>
      <c r="S99" s="15">
        <f t="shared" si="21"/>
        <v>0.66547703229315758</v>
      </c>
      <c r="T99" s="15"/>
      <c r="U99" s="15"/>
      <c r="V99" s="15"/>
      <c r="W99" s="9">
        <v>18917224</v>
      </c>
      <c r="X99" s="19"/>
      <c r="Y99" s="19"/>
      <c r="Z99" s="19"/>
      <c r="AA99" s="19"/>
      <c r="AB99" s="19"/>
      <c r="AC99" s="19"/>
      <c r="AD99" s="19"/>
      <c r="AE99" s="19"/>
      <c r="AF99" s="19"/>
      <c r="AG99" s="19"/>
      <c r="AH99" s="19"/>
      <c r="AI99" s="19"/>
      <c r="AJ99" s="19"/>
      <c r="AK99" s="19">
        <f t="shared" si="0"/>
        <v>18917224</v>
      </c>
      <c r="AL99" s="19">
        <v>19374997</v>
      </c>
      <c r="AM99" s="19"/>
      <c r="AN99" s="19"/>
      <c r="AO99" s="19">
        <v>66861075.75</v>
      </c>
      <c r="AP99" s="23"/>
      <c r="AQ99" s="19"/>
      <c r="AR99" s="19"/>
      <c r="AS99" s="19"/>
      <c r="AT99" s="19"/>
      <c r="AU99" s="19"/>
      <c r="AV99" s="19"/>
      <c r="AW99" s="19"/>
      <c r="AX99" s="19"/>
      <c r="AY99" s="19"/>
      <c r="AZ99" s="19">
        <f t="shared" si="1"/>
        <v>86236072.75</v>
      </c>
      <c r="BA99" s="19"/>
      <c r="BB99" s="19"/>
      <c r="BC99" s="19"/>
      <c r="BD99" s="19">
        <v>62250874.76214958</v>
      </c>
      <c r="BE99" s="19"/>
      <c r="BF99" s="19"/>
      <c r="BG99" s="19"/>
      <c r="BH99" s="19"/>
      <c r="BI99" s="19"/>
      <c r="BJ99" s="19"/>
      <c r="BK99" s="19"/>
      <c r="BL99" s="19"/>
      <c r="BM99" s="19"/>
      <c r="BN99" s="19"/>
      <c r="BO99" s="19">
        <f t="shared" si="2"/>
        <v>62250874.76214958</v>
      </c>
      <c r="BP99" s="19"/>
      <c r="BQ99" s="19"/>
      <c r="BR99" s="19"/>
      <c r="BS99" s="19">
        <v>64086925.843617477</v>
      </c>
      <c r="BT99" s="19"/>
      <c r="BU99" s="19"/>
      <c r="BV99" s="19"/>
      <c r="BW99" s="19"/>
      <c r="BX99" s="19"/>
      <c r="BY99" s="19"/>
      <c r="BZ99" s="19"/>
      <c r="CA99" s="19"/>
      <c r="CB99" s="19"/>
      <c r="CC99" s="19"/>
      <c r="CD99" s="19">
        <f t="shared" si="3"/>
        <v>64086925.843617477</v>
      </c>
      <c r="CE99" s="20">
        <v>2024258990058</v>
      </c>
      <c r="CF99" s="48" t="str">
        <f>+_xlfn.XLOOKUP(P99,'[1]x METAS'!$AD$3:$AD$408,'[1]x METAS'!$AF$3:$AF$408,FALSE,0,1)</f>
        <v>IMCRDZ</v>
      </c>
    </row>
    <row r="100" spans="1:84" hidden="1" x14ac:dyDescent="0.25">
      <c r="A100" s="47" t="s">
        <v>422</v>
      </c>
      <c r="B100" s="12" t="s">
        <v>87</v>
      </c>
      <c r="C100" s="12" t="s">
        <v>88</v>
      </c>
      <c r="D100" s="13">
        <v>430103801</v>
      </c>
      <c r="E100" s="12" t="s">
        <v>413</v>
      </c>
      <c r="F100" s="12" t="s">
        <v>423</v>
      </c>
      <c r="G100" s="14">
        <v>4</v>
      </c>
      <c r="H100" s="12" t="s">
        <v>91</v>
      </c>
      <c r="I100" s="14">
        <v>1</v>
      </c>
      <c r="J100" s="14"/>
      <c r="K100" s="15">
        <f t="shared" si="15"/>
        <v>0</v>
      </c>
      <c r="L100" s="15"/>
      <c r="M100" s="14">
        <v>1</v>
      </c>
      <c r="N100" s="14">
        <v>1</v>
      </c>
      <c r="O100" s="16">
        <v>1</v>
      </c>
      <c r="P100" s="16" t="str">
        <f>+_xlfn.XLOOKUP(F100,'[1]x METAS'!$X$3:$X$408,'[1]x METAS'!$AD$3:$AD$408,FALSE,0,1)</f>
        <v xml:space="preserve">Realizar 4 eventos de "Copa Recreativa Zipaquirá Cree" en el marco del deporte social comunitario. </v>
      </c>
      <c r="Q100" s="17">
        <f>+_xlfn.XLOOKUP(P100,[2]Sheet!$C$6:$C$2261,[2]Sheet!$G$6:$G$2261,FALSE,0,1)</f>
        <v>62505128</v>
      </c>
      <c r="R100" s="18">
        <f>+_xlfn.XLOOKUP(P100,[2]Sheet!$C$2:$C$2261,[2]Sheet!$J$2:$J$2261,FALSE,0,1)</f>
        <v>4674716</v>
      </c>
      <c r="S100" s="15">
        <f t="shared" si="21"/>
        <v>7.4789319685898414E-2</v>
      </c>
      <c r="T100" s="15"/>
      <c r="U100" s="15"/>
      <c r="V100" s="15"/>
      <c r="W100" s="9">
        <v>0</v>
      </c>
      <c r="X100" s="19"/>
      <c r="Y100" s="19"/>
      <c r="Z100" s="19"/>
      <c r="AA100" s="19"/>
      <c r="AB100" s="19"/>
      <c r="AC100" s="19"/>
      <c r="AD100" s="19"/>
      <c r="AE100" s="19"/>
      <c r="AF100" s="19"/>
      <c r="AG100" s="19"/>
      <c r="AH100" s="19"/>
      <c r="AI100" s="19"/>
      <c r="AJ100" s="19"/>
      <c r="AK100" s="19">
        <f t="shared" si="0"/>
        <v>0</v>
      </c>
      <c r="AL100" s="19">
        <v>69853092</v>
      </c>
      <c r="AM100" s="19"/>
      <c r="AN100" s="19"/>
      <c r="AO100" s="19">
        <v>54662787.900000006</v>
      </c>
      <c r="AP100" s="23"/>
      <c r="AQ100" s="19"/>
      <c r="AR100" s="19"/>
      <c r="AS100" s="19"/>
      <c r="AT100" s="19"/>
      <c r="AU100" s="19"/>
      <c r="AV100" s="19"/>
      <c r="AW100" s="19"/>
      <c r="AX100" s="19"/>
      <c r="AY100" s="19"/>
      <c r="AZ100" s="19">
        <f t="shared" si="1"/>
        <v>124515879.90000001</v>
      </c>
      <c r="BA100" s="19"/>
      <c r="BB100" s="19"/>
      <c r="BC100" s="19"/>
      <c r="BD100" s="19">
        <v>50893682.54313267</v>
      </c>
      <c r="BE100" s="19"/>
      <c r="BF100" s="19"/>
      <c r="BG100" s="19"/>
      <c r="BH100" s="19"/>
      <c r="BI100" s="19"/>
      <c r="BJ100" s="19"/>
      <c r="BK100" s="19"/>
      <c r="BL100" s="19"/>
      <c r="BM100" s="19"/>
      <c r="BN100" s="19"/>
      <c r="BO100" s="19">
        <f t="shared" si="2"/>
        <v>50893682.54313267</v>
      </c>
      <c r="BP100" s="19"/>
      <c r="BQ100" s="19"/>
      <c r="BR100" s="19"/>
      <c r="BS100" s="19">
        <v>52394760.258590236</v>
      </c>
      <c r="BT100" s="19"/>
      <c r="BU100" s="19"/>
      <c r="BV100" s="19"/>
      <c r="BW100" s="19"/>
      <c r="BX100" s="19"/>
      <c r="BY100" s="19"/>
      <c r="BZ100" s="19"/>
      <c r="CA100" s="19"/>
      <c r="CB100" s="19"/>
      <c r="CC100" s="19"/>
      <c r="CD100" s="19">
        <f t="shared" si="3"/>
        <v>52394760.258590236</v>
      </c>
      <c r="CE100" s="20">
        <v>2024258990058</v>
      </c>
      <c r="CF100" s="48" t="str">
        <f>+_xlfn.XLOOKUP(P100,'[1]x METAS'!$AD$3:$AD$408,'[1]x METAS'!$AF$3:$AF$408,FALSE,0,1)</f>
        <v>IMCRDZ</v>
      </c>
    </row>
    <row r="101" spans="1:84" hidden="1" x14ac:dyDescent="0.25">
      <c r="A101" s="47" t="s">
        <v>424</v>
      </c>
      <c r="B101" s="12" t="s">
        <v>87</v>
      </c>
      <c r="C101" s="12" t="s">
        <v>88</v>
      </c>
      <c r="D101" s="13">
        <v>430103705</v>
      </c>
      <c r="E101" s="12" t="s">
        <v>425</v>
      </c>
      <c r="F101" s="12" t="s">
        <v>426</v>
      </c>
      <c r="G101" s="14">
        <v>1</v>
      </c>
      <c r="H101" s="12" t="s">
        <v>114</v>
      </c>
      <c r="I101" s="14">
        <v>1</v>
      </c>
      <c r="J101" s="14"/>
      <c r="K101" s="15">
        <f t="shared" si="15"/>
        <v>0</v>
      </c>
      <c r="L101" s="15"/>
      <c r="M101" s="14">
        <v>1</v>
      </c>
      <c r="N101" s="14">
        <v>1</v>
      </c>
      <c r="O101" s="16">
        <v>1</v>
      </c>
      <c r="P101" s="16" t="str">
        <f>+_xlfn.XLOOKUP(F101,'[1]x METAS'!$X$3:$X$408,'[1]x METAS'!$AD$3:$AD$408,FALSE,0,1)</f>
        <v xml:space="preserve">Crear la escuela de Campamentos Juveniles </v>
      </c>
      <c r="Q101" s="17">
        <f>+_xlfn.XLOOKUP(P101,[2]Sheet!$C$6:$C$2261,[2]Sheet!$G$6:$G$2261,FALSE,0,1)</f>
        <v>5685465</v>
      </c>
      <c r="R101" s="18">
        <f>+_xlfn.XLOOKUP(P101,[2]Sheet!$C$2:$C$2261,[2]Sheet!$J$2:$J$2261,FALSE,0,1)</f>
        <v>5685465</v>
      </c>
      <c r="S101" s="15">
        <f t="shared" si="21"/>
        <v>1</v>
      </c>
      <c r="T101" s="15"/>
      <c r="U101" s="15"/>
      <c r="V101" s="15"/>
      <c r="W101" s="9">
        <v>4548372</v>
      </c>
      <c r="X101" s="19"/>
      <c r="Y101" s="19"/>
      <c r="Z101" s="19"/>
      <c r="AA101" s="19"/>
      <c r="AB101" s="19"/>
      <c r="AC101" s="19"/>
      <c r="AD101" s="19"/>
      <c r="AE101" s="19"/>
      <c r="AF101" s="19"/>
      <c r="AG101" s="19"/>
      <c r="AH101" s="19"/>
      <c r="AI101" s="19"/>
      <c r="AJ101" s="19"/>
      <c r="AK101" s="19">
        <f t="shared" si="0"/>
        <v>4548372</v>
      </c>
      <c r="AL101" s="19">
        <v>5000000</v>
      </c>
      <c r="AM101" s="19"/>
      <c r="AN101" s="19"/>
      <c r="AO101" s="19">
        <v>16715267.099999998</v>
      </c>
      <c r="AP101" s="23"/>
      <c r="AQ101" s="19"/>
      <c r="AR101" s="19"/>
      <c r="AS101" s="19"/>
      <c r="AT101" s="19"/>
      <c r="AU101" s="19"/>
      <c r="AV101" s="19"/>
      <c r="AW101" s="19"/>
      <c r="AX101" s="19"/>
      <c r="AY101" s="19"/>
      <c r="AZ101" s="19">
        <f t="shared" si="1"/>
        <v>21715267.099999998</v>
      </c>
      <c r="BA101" s="19"/>
      <c r="BB101" s="19"/>
      <c r="BC101" s="19"/>
      <c r="BD101" s="19">
        <v>15562716.979736587</v>
      </c>
      <c r="BE101" s="19"/>
      <c r="BF101" s="19"/>
      <c r="BG101" s="19"/>
      <c r="BH101" s="19"/>
      <c r="BI101" s="19"/>
      <c r="BJ101" s="19"/>
      <c r="BK101" s="19"/>
      <c r="BL101" s="19"/>
      <c r="BM101" s="19"/>
      <c r="BN101" s="19"/>
      <c r="BO101" s="19">
        <f t="shared" si="2"/>
        <v>15562716.979736587</v>
      </c>
      <c r="BP101" s="19"/>
      <c r="BQ101" s="19"/>
      <c r="BR101" s="19"/>
      <c r="BS101" s="19">
        <v>16021729.699644547</v>
      </c>
      <c r="BT101" s="19"/>
      <c r="BU101" s="19"/>
      <c r="BV101" s="19"/>
      <c r="BW101" s="19"/>
      <c r="BX101" s="19"/>
      <c r="BY101" s="19"/>
      <c r="BZ101" s="19"/>
      <c r="CA101" s="19"/>
      <c r="CB101" s="19"/>
      <c r="CC101" s="19"/>
      <c r="CD101" s="19">
        <f t="shared" si="3"/>
        <v>16021729.699644547</v>
      </c>
      <c r="CE101" s="20">
        <v>2024258990058</v>
      </c>
      <c r="CF101" s="48" t="str">
        <f>+_xlfn.XLOOKUP(P101,'[1]x METAS'!$AD$3:$AD$408,'[1]x METAS'!$AF$3:$AF$408,FALSE,0,1)</f>
        <v>IMCRDZ</v>
      </c>
    </row>
    <row r="102" spans="1:84" hidden="1" x14ac:dyDescent="0.25">
      <c r="A102" s="47" t="s">
        <v>427</v>
      </c>
      <c r="B102" s="12" t="s">
        <v>87</v>
      </c>
      <c r="C102" s="12" t="s">
        <v>88</v>
      </c>
      <c r="D102" s="13">
        <v>430205900</v>
      </c>
      <c r="E102" s="12" t="s">
        <v>428</v>
      </c>
      <c r="F102" s="12" t="s">
        <v>429</v>
      </c>
      <c r="G102" s="14">
        <v>1</v>
      </c>
      <c r="H102" s="12" t="s">
        <v>91</v>
      </c>
      <c r="I102" s="14">
        <v>0.25</v>
      </c>
      <c r="J102" s="14"/>
      <c r="K102" s="15">
        <f t="shared" si="15"/>
        <v>0</v>
      </c>
      <c r="L102" s="15"/>
      <c r="M102" s="14" t="s">
        <v>95</v>
      </c>
      <c r="N102" s="14" t="s">
        <v>95</v>
      </c>
      <c r="O102" s="16" t="s">
        <v>95</v>
      </c>
      <c r="P102" s="16" t="str">
        <f>+_xlfn.XLOOKUP(F102,'[1]x METAS'!$X$3:$X$408,'[1]x METAS'!$AD$3:$AD$408,FALSE,0,1)</f>
        <v>Dotación y modernización del gimnasio municipal  de la unidad deportiva de San Carlos</v>
      </c>
      <c r="Q102" s="17">
        <f>+_xlfn.XLOOKUP(P102,[2]Sheet!$C$6:$C$2261,[2]Sheet!$G$6:$G$2261,FALSE,0,1)</f>
        <v>36130000</v>
      </c>
      <c r="R102" s="18">
        <f>+_xlfn.XLOOKUP(P102,[2]Sheet!$C$2:$C$2261,[2]Sheet!$J$2:$J$2261,FALSE,0,1)</f>
        <v>24904054</v>
      </c>
      <c r="S102" s="15">
        <f t="shared" si="21"/>
        <v>0.68929017437032936</v>
      </c>
      <c r="T102" s="15"/>
      <c r="U102" s="15"/>
      <c r="V102" s="15"/>
      <c r="W102" s="9">
        <v>9272000</v>
      </c>
      <c r="X102" s="19"/>
      <c r="Y102" s="19"/>
      <c r="Z102" s="9">
        <v>19240000</v>
      </c>
      <c r="AA102" s="19"/>
      <c r="AB102" s="19"/>
      <c r="AC102" s="19"/>
      <c r="AD102" s="19"/>
      <c r="AE102" s="19"/>
      <c r="AF102" s="19"/>
      <c r="AG102" s="19"/>
      <c r="AH102" s="19"/>
      <c r="AI102" s="19"/>
      <c r="AJ102" s="19"/>
      <c r="AK102" s="19">
        <f t="shared" si="0"/>
        <v>28512000</v>
      </c>
      <c r="AL102" s="19">
        <v>0</v>
      </c>
      <c r="AM102" s="19"/>
      <c r="AN102" s="19"/>
      <c r="AO102" s="19">
        <v>15582000</v>
      </c>
      <c r="AP102" s="23"/>
      <c r="AQ102" s="19">
        <v>51119507.25</v>
      </c>
      <c r="AR102" s="19"/>
      <c r="AS102" s="19"/>
      <c r="AT102" s="19"/>
      <c r="AU102" s="19"/>
      <c r="AV102" s="19"/>
      <c r="AW102" s="19"/>
      <c r="AX102" s="19"/>
      <c r="AY102" s="19"/>
      <c r="AZ102" s="19">
        <f t="shared" si="1"/>
        <v>66701507.25</v>
      </c>
      <c r="BA102" s="19"/>
      <c r="BB102" s="19"/>
      <c r="BC102" s="19"/>
      <c r="BD102" s="19">
        <v>14507590.846589314</v>
      </c>
      <c r="BE102" s="19"/>
      <c r="BF102" s="19"/>
      <c r="BG102" s="19"/>
      <c r="BH102" s="19"/>
      <c r="BI102" s="19"/>
      <c r="BJ102" s="19"/>
      <c r="BK102" s="19"/>
      <c r="BL102" s="19"/>
      <c r="BM102" s="19"/>
      <c r="BN102" s="19"/>
      <c r="BO102" s="19">
        <f t="shared" si="2"/>
        <v>14507590.846589314</v>
      </c>
      <c r="BP102" s="19"/>
      <c r="BQ102" s="19"/>
      <c r="BR102" s="19"/>
      <c r="BS102" s="19">
        <v>14935483.273244336</v>
      </c>
      <c r="BT102" s="19"/>
      <c r="BU102" s="19"/>
      <c r="BV102" s="19"/>
      <c r="BW102" s="19"/>
      <c r="BX102" s="19"/>
      <c r="BY102" s="19"/>
      <c r="BZ102" s="19"/>
      <c r="CA102" s="19"/>
      <c r="CB102" s="19"/>
      <c r="CC102" s="19"/>
      <c r="CD102" s="19">
        <f t="shared" si="3"/>
        <v>14935483.273244336</v>
      </c>
      <c r="CE102" s="20">
        <v>2024258990059</v>
      </c>
      <c r="CF102" s="48" t="str">
        <f>+_xlfn.XLOOKUP(P102,'[1]x METAS'!$AD$3:$AD$408,'[1]x METAS'!$AF$3:$AF$408,FALSE,0,1)</f>
        <v>IMCRDZ</v>
      </c>
    </row>
    <row r="103" spans="1:84" hidden="1" x14ac:dyDescent="0.25">
      <c r="A103" s="47" t="s">
        <v>430</v>
      </c>
      <c r="B103" s="12" t="s">
        <v>87</v>
      </c>
      <c r="C103" s="12" t="s">
        <v>88</v>
      </c>
      <c r="D103" s="13" t="s">
        <v>173</v>
      </c>
      <c r="E103" s="12" t="s">
        <v>93</v>
      </c>
      <c r="F103" s="12" t="s">
        <v>431</v>
      </c>
      <c r="G103" s="14">
        <v>1</v>
      </c>
      <c r="H103" s="12" t="s">
        <v>91</v>
      </c>
      <c r="I103" s="14">
        <v>0</v>
      </c>
      <c r="J103" s="14"/>
      <c r="K103" s="15" t="e">
        <f t="shared" si="15"/>
        <v>#DIV/0!</v>
      </c>
      <c r="L103" s="15"/>
      <c r="M103" s="14" t="s">
        <v>95</v>
      </c>
      <c r="N103" s="14" t="s">
        <v>261</v>
      </c>
      <c r="O103" s="16">
        <v>0</v>
      </c>
      <c r="P103" s="16" t="str">
        <f>+_xlfn.XLOOKUP(F103,'[1]x METAS'!$X$3:$X$408,'[1]x METAS'!$AD$3:$AD$408,FALSE,0,1)</f>
        <v>Realizar un rediseño institucional del Instituto Municipal de Cultura, Recreación y Deporte de Zipaquirá - IMCRDZ</v>
      </c>
      <c r="Q103" s="17" t="b">
        <f>+_xlfn.XLOOKUP(P103,[2]Sheet!$C$6:$C$2261,[2]Sheet!$G$6:$G$2261,FALSE,0,1)</f>
        <v>0</v>
      </c>
      <c r="R103" s="16"/>
      <c r="S103" s="16"/>
      <c r="T103" s="16"/>
      <c r="U103" s="16"/>
      <c r="V103" s="16"/>
      <c r="W103" s="19"/>
      <c r="X103" s="19"/>
      <c r="Y103" s="19"/>
      <c r="Z103" s="19"/>
      <c r="AA103" s="19"/>
      <c r="AB103" s="19"/>
      <c r="AC103" s="19"/>
      <c r="AD103" s="19"/>
      <c r="AE103" s="19"/>
      <c r="AF103" s="19"/>
      <c r="AG103" s="19"/>
      <c r="AH103" s="19"/>
      <c r="AI103" s="19"/>
      <c r="AJ103" s="19"/>
      <c r="AK103" s="19" t="str">
        <f t="shared" si="0"/>
        <v/>
      </c>
      <c r="AL103" s="19">
        <v>100000000</v>
      </c>
      <c r="AM103" s="19"/>
      <c r="AN103" s="19"/>
      <c r="AO103" s="19"/>
      <c r="AP103" s="23"/>
      <c r="AQ103" s="19"/>
      <c r="AR103" s="19"/>
      <c r="AS103" s="19"/>
      <c r="AT103" s="19"/>
      <c r="AU103" s="19"/>
      <c r="AV103" s="19"/>
      <c r="AW103" s="19"/>
      <c r="AX103" s="19"/>
      <c r="AY103" s="19"/>
      <c r="AZ103" s="19">
        <f t="shared" si="1"/>
        <v>100000000</v>
      </c>
      <c r="BA103" s="19"/>
      <c r="BB103" s="19"/>
      <c r="BC103" s="19"/>
      <c r="BD103" s="19"/>
      <c r="BE103" s="19"/>
      <c r="BF103" s="19"/>
      <c r="BG103" s="19"/>
      <c r="BH103" s="19"/>
      <c r="BI103" s="19"/>
      <c r="BJ103" s="19"/>
      <c r="BK103" s="19"/>
      <c r="BL103" s="19"/>
      <c r="BM103" s="19"/>
      <c r="BN103" s="19"/>
      <c r="BO103" s="19" t="str">
        <f t="shared" si="2"/>
        <v/>
      </c>
      <c r="BP103" s="19"/>
      <c r="BQ103" s="19"/>
      <c r="BR103" s="19"/>
      <c r="BS103" s="19"/>
      <c r="BT103" s="19"/>
      <c r="BU103" s="19"/>
      <c r="BV103" s="19"/>
      <c r="BW103" s="19"/>
      <c r="BX103" s="19"/>
      <c r="BY103" s="19"/>
      <c r="BZ103" s="19"/>
      <c r="CA103" s="19"/>
      <c r="CB103" s="19"/>
      <c r="CC103" s="19"/>
      <c r="CD103" s="19" t="str">
        <f t="shared" si="3"/>
        <v/>
      </c>
      <c r="CE103" s="20">
        <v>2024258990061</v>
      </c>
      <c r="CF103" s="48" t="str">
        <f>+_xlfn.XLOOKUP(P103,'[1]x METAS'!$AD$3:$AD$408,'[1]x METAS'!$AF$3:$AF$408,FALSE,0,1)</f>
        <v>IMCRDZ</v>
      </c>
    </row>
    <row r="104" spans="1:84" hidden="1" x14ac:dyDescent="0.25">
      <c r="A104" s="47" t="s">
        <v>432</v>
      </c>
      <c r="B104" s="12" t="s">
        <v>87</v>
      </c>
      <c r="C104" s="12" t="s">
        <v>88</v>
      </c>
      <c r="D104" s="13" t="s">
        <v>176</v>
      </c>
      <c r="E104" s="12" t="s">
        <v>177</v>
      </c>
      <c r="F104" s="12" t="s">
        <v>433</v>
      </c>
      <c r="G104" s="14">
        <v>1</v>
      </c>
      <c r="H104" s="12" t="s">
        <v>91</v>
      </c>
      <c r="I104" s="14">
        <v>0.25</v>
      </c>
      <c r="J104" s="14"/>
      <c r="K104" s="15">
        <f t="shared" si="15"/>
        <v>0</v>
      </c>
      <c r="L104" s="15"/>
      <c r="M104" s="14" t="s">
        <v>95</v>
      </c>
      <c r="N104" s="14" t="s">
        <v>95</v>
      </c>
      <c r="O104" s="16" t="s">
        <v>95</v>
      </c>
      <c r="P104" s="16" t="str">
        <f>+_xlfn.XLOOKUP(F104,'[1]x METAS'!$X$3:$X$408,'[1]x METAS'!$AD$3:$AD$408,FALSE,0,1)</f>
        <v xml:space="preserve">Realizar una actualización  de las Tablas de Retención Documental </v>
      </c>
      <c r="Q104" s="17" t="b">
        <f>+_xlfn.XLOOKUP(P104,[2]Sheet!$C$6:$C$2261,[2]Sheet!$G$6:$G$2261,FALSE,0,1)</f>
        <v>0</v>
      </c>
      <c r="R104" s="16"/>
      <c r="S104" s="16"/>
      <c r="T104" s="16"/>
      <c r="U104" s="16"/>
      <c r="V104" s="16"/>
      <c r="W104" s="19"/>
      <c r="X104" s="19"/>
      <c r="Y104" s="19"/>
      <c r="Z104" s="19"/>
      <c r="AA104" s="19"/>
      <c r="AB104" s="19"/>
      <c r="AC104" s="19"/>
      <c r="AD104" s="19"/>
      <c r="AE104" s="19"/>
      <c r="AF104" s="19"/>
      <c r="AG104" s="19"/>
      <c r="AH104" s="19"/>
      <c r="AI104" s="19"/>
      <c r="AJ104" s="19"/>
      <c r="AK104" s="19" t="str">
        <f t="shared" si="0"/>
        <v/>
      </c>
      <c r="AL104" s="19">
        <v>18055642.5</v>
      </c>
      <c r="AM104" s="19"/>
      <c r="AN104" s="19"/>
      <c r="AO104" s="19"/>
      <c r="AP104" s="23"/>
      <c r="AQ104" s="19"/>
      <c r="AR104" s="19"/>
      <c r="AS104" s="19"/>
      <c r="AT104" s="19"/>
      <c r="AU104" s="19"/>
      <c r="AV104" s="19"/>
      <c r="AW104" s="19"/>
      <c r="AX104" s="19"/>
      <c r="AY104" s="19"/>
      <c r="AZ104" s="19">
        <f t="shared" si="1"/>
        <v>18055642.5</v>
      </c>
      <c r="BA104" s="19"/>
      <c r="BB104" s="19"/>
      <c r="BC104" s="19"/>
      <c r="BD104" s="19"/>
      <c r="BE104" s="19"/>
      <c r="BF104" s="19"/>
      <c r="BG104" s="19"/>
      <c r="BH104" s="19"/>
      <c r="BI104" s="19"/>
      <c r="BJ104" s="19"/>
      <c r="BK104" s="19"/>
      <c r="BL104" s="19"/>
      <c r="BM104" s="19"/>
      <c r="BN104" s="19"/>
      <c r="BO104" s="19" t="str">
        <f t="shared" si="2"/>
        <v/>
      </c>
      <c r="BP104" s="19"/>
      <c r="BQ104" s="19"/>
      <c r="BR104" s="19"/>
      <c r="BS104" s="19"/>
      <c r="BT104" s="19"/>
      <c r="BU104" s="19"/>
      <c r="BV104" s="19"/>
      <c r="BW104" s="19"/>
      <c r="BX104" s="19"/>
      <c r="BY104" s="19"/>
      <c r="BZ104" s="19"/>
      <c r="CA104" s="19"/>
      <c r="CB104" s="19"/>
      <c r="CC104" s="19"/>
      <c r="CD104" s="19" t="str">
        <f t="shared" si="3"/>
        <v/>
      </c>
      <c r="CE104" s="20">
        <v>2024258990061</v>
      </c>
      <c r="CF104" s="48" t="str">
        <f>+_xlfn.XLOOKUP(P104,'[1]x METAS'!$AD$3:$AD$408,'[1]x METAS'!$AF$3:$AF$408,FALSE,0,1)</f>
        <v>IMCRDZ</v>
      </c>
    </row>
    <row r="105" spans="1:84" hidden="1" x14ac:dyDescent="0.25">
      <c r="A105" s="47" t="s">
        <v>434</v>
      </c>
      <c r="B105" s="12" t="s">
        <v>87</v>
      </c>
      <c r="C105" s="12" t="s">
        <v>88</v>
      </c>
      <c r="D105" s="13" t="s">
        <v>435</v>
      </c>
      <c r="E105" s="12" t="s">
        <v>228</v>
      </c>
      <c r="F105" s="12" t="s">
        <v>436</v>
      </c>
      <c r="G105" s="14">
        <v>1</v>
      </c>
      <c r="H105" s="12" t="s">
        <v>91</v>
      </c>
      <c r="I105" s="14">
        <v>0</v>
      </c>
      <c r="J105" s="14"/>
      <c r="K105" s="15" t="e">
        <f t="shared" si="15"/>
        <v>#DIV/0!</v>
      </c>
      <c r="L105" s="15"/>
      <c r="M105" s="14">
        <v>0</v>
      </c>
      <c r="N105" s="14">
        <v>1</v>
      </c>
      <c r="O105" s="16">
        <v>0</v>
      </c>
      <c r="P105" s="16" t="str">
        <f>+_xlfn.XLOOKUP(F105,'[1]x METAS'!$X$3:$X$408,'[1]x METAS'!$AD$3:$AD$408,FALSE,0,1)</f>
        <v>Implementar la Resolución 3316 del 2019, para garantizar la seguridad en los escenarios deportivos administrados por el IMCRDZ.</v>
      </c>
      <c r="Q105" s="17" t="b">
        <f>+_xlfn.XLOOKUP(P105,[2]Sheet!$C$6:$C$2261,[2]Sheet!$G$6:$G$2261,FALSE,0,1)</f>
        <v>0</v>
      </c>
      <c r="R105" s="16"/>
      <c r="S105" s="16"/>
      <c r="T105" s="16"/>
      <c r="U105" s="16"/>
      <c r="V105" s="16"/>
      <c r="W105" s="19"/>
      <c r="X105" s="19"/>
      <c r="Y105" s="19"/>
      <c r="Z105" s="19"/>
      <c r="AA105" s="19"/>
      <c r="AB105" s="19"/>
      <c r="AC105" s="19"/>
      <c r="AD105" s="19"/>
      <c r="AE105" s="19"/>
      <c r="AF105" s="19"/>
      <c r="AG105" s="19"/>
      <c r="AH105" s="19"/>
      <c r="AI105" s="19"/>
      <c r="AJ105" s="19" t="str">
        <f>IF(COUNTA(W105:AI105)&gt;0, SUM(W105:AI105), "")</f>
        <v/>
      </c>
      <c r="AK105" s="19"/>
      <c r="AL105" s="19"/>
      <c r="AM105" s="19"/>
      <c r="AN105" s="19"/>
      <c r="AO105" s="19"/>
      <c r="AP105" s="23"/>
      <c r="AQ105" s="19"/>
      <c r="AR105" s="19"/>
      <c r="AS105" s="19"/>
      <c r="AT105" s="19"/>
      <c r="AU105" s="19"/>
      <c r="AV105" s="19"/>
      <c r="AW105" s="19"/>
      <c r="AX105" s="19"/>
      <c r="AY105" s="19" t="str">
        <f t="shared" si="1"/>
        <v/>
      </c>
      <c r="AZ105" s="19"/>
      <c r="BA105" s="19"/>
      <c r="BB105" s="19"/>
      <c r="BC105" s="19"/>
      <c r="BD105" s="19"/>
      <c r="BE105" s="19"/>
      <c r="BF105" s="19"/>
      <c r="BG105" s="19"/>
      <c r="BH105" s="19"/>
      <c r="BI105" s="19"/>
      <c r="BJ105" s="19"/>
      <c r="BK105" s="19"/>
      <c r="BL105" s="19"/>
      <c r="BM105" s="19"/>
      <c r="BN105" s="19" t="str">
        <f t="shared" si="2"/>
        <v/>
      </c>
      <c r="BO105" s="19"/>
      <c r="BP105" s="19"/>
      <c r="BQ105" s="19"/>
      <c r="BR105" s="19"/>
      <c r="BS105" s="19"/>
      <c r="BT105" s="19"/>
      <c r="BU105" s="19"/>
      <c r="BV105" s="19"/>
      <c r="BW105" s="19"/>
      <c r="BX105" s="19"/>
      <c r="BY105" s="19"/>
      <c r="BZ105" s="19"/>
      <c r="CA105" s="19"/>
      <c r="CB105" s="19"/>
      <c r="CC105" s="19" t="str">
        <f t="shared" si="3"/>
        <v/>
      </c>
      <c r="CD105" s="12"/>
      <c r="CE105" s="20">
        <v>2024258990060</v>
      </c>
      <c r="CF105" s="48" t="str">
        <f>+_xlfn.XLOOKUP(P105,'[1]x METAS'!$AD$3:$AD$408,'[1]x METAS'!$AF$3:$AF$408,FALSE,0,1)</f>
        <v>IMCRDZ</v>
      </c>
    </row>
    <row r="106" spans="1:84" hidden="1" x14ac:dyDescent="0.25">
      <c r="A106" s="47" t="s">
        <v>437</v>
      </c>
      <c r="B106" s="12" t="s">
        <v>87</v>
      </c>
      <c r="C106" s="12" t="s">
        <v>88</v>
      </c>
      <c r="D106" s="13">
        <v>459903400</v>
      </c>
      <c r="E106" s="12" t="s">
        <v>438</v>
      </c>
      <c r="F106" s="12" t="s">
        <v>439</v>
      </c>
      <c r="G106" s="14">
        <v>1</v>
      </c>
      <c r="H106" s="12" t="s">
        <v>91</v>
      </c>
      <c r="I106" s="14">
        <v>0</v>
      </c>
      <c r="J106" s="14"/>
      <c r="K106" s="15" t="e">
        <f t="shared" si="15"/>
        <v>#DIV/0!</v>
      </c>
      <c r="L106" s="15"/>
      <c r="M106" s="14">
        <v>0</v>
      </c>
      <c r="N106" s="14">
        <v>0.5</v>
      </c>
      <c r="O106" s="16">
        <v>0.5</v>
      </c>
      <c r="P106" s="16" t="str">
        <f>+_xlfn.XLOOKUP(F106,'[1]x METAS'!$X$3:$X$408,'[1]x METAS'!$AD$3:$AD$408,FALSE,0,1)</f>
        <v>Dotación de elementos tecnológicos y mobiliario para las nuevas oficinas administrativas</v>
      </c>
      <c r="Q106" s="17" t="b">
        <f>+_xlfn.XLOOKUP(P106,[2]Sheet!$C$6:$C$2261,[2]Sheet!$G$6:$G$2261,FALSE,0,1)</f>
        <v>0</v>
      </c>
      <c r="R106" s="16"/>
      <c r="S106" s="16"/>
      <c r="T106" s="16"/>
      <c r="U106" s="16"/>
      <c r="V106" s="16"/>
      <c r="W106" s="19"/>
      <c r="X106" s="19"/>
      <c r="Y106" s="19"/>
      <c r="Z106" s="19"/>
      <c r="AA106" s="19"/>
      <c r="AB106" s="19"/>
      <c r="AC106" s="19"/>
      <c r="AD106" s="19"/>
      <c r="AE106" s="19"/>
      <c r="AF106" s="19"/>
      <c r="AG106" s="19"/>
      <c r="AH106" s="19"/>
      <c r="AI106" s="19"/>
      <c r="AJ106" s="19" t="str">
        <f>IF(COUNTA(W106:AI106)&gt;0, SUM(W106:AI106), "")</f>
        <v/>
      </c>
      <c r="AK106" s="19"/>
      <c r="AL106" s="19">
        <v>10000000</v>
      </c>
      <c r="AM106" s="19"/>
      <c r="AN106" s="19"/>
      <c r="AO106" s="19"/>
      <c r="AP106" s="23"/>
      <c r="AQ106" s="19"/>
      <c r="AR106" s="19"/>
      <c r="AS106" s="19"/>
      <c r="AT106" s="19"/>
      <c r="AU106" s="19"/>
      <c r="AV106" s="19"/>
      <c r="AW106" s="19"/>
      <c r="AX106" s="19"/>
      <c r="AY106" s="19">
        <f t="shared" si="1"/>
        <v>10000000</v>
      </c>
      <c r="AZ106" s="19"/>
      <c r="BA106" s="19"/>
      <c r="BB106" s="19"/>
      <c r="BC106" s="19"/>
      <c r="BD106" s="19"/>
      <c r="BE106" s="19"/>
      <c r="BF106" s="19"/>
      <c r="BG106" s="19"/>
      <c r="BH106" s="19"/>
      <c r="BI106" s="19"/>
      <c r="BJ106" s="19"/>
      <c r="BK106" s="19"/>
      <c r="BL106" s="19"/>
      <c r="BM106" s="19"/>
      <c r="BN106" s="19" t="str">
        <f t="shared" si="2"/>
        <v/>
      </c>
      <c r="BO106" s="19"/>
      <c r="BP106" s="19"/>
      <c r="BQ106" s="19"/>
      <c r="BR106" s="19"/>
      <c r="BS106" s="19"/>
      <c r="BT106" s="19"/>
      <c r="BU106" s="19"/>
      <c r="BV106" s="19"/>
      <c r="BW106" s="19"/>
      <c r="BX106" s="19"/>
      <c r="BY106" s="19"/>
      <c r="BZ106" s="19"/>
      <c r="CA106" s="19"/>
      <c r="CB106" s="19"/>
      <c r="CC106" s="19" t="str">
        <f t="shared" si="3"/>
        <v/>
      </c>
      <c r="CD106" s="12"/>
      <c r="CE106" s="20">
        <v>2024258990061</v>
      </c>
      <c r="CF106" s="48" t="str">
        <f>+_xlfn.XLOOKUP(P106,'[1]x METAS'!$AD$3:$AD$408,'[1]x METAS'!$AF$3:$AF$408,FALSE,0,1)</f>
        <v>IMCRDZ</v>
      </c>
    </row>
    <row r="107" spans="1:84" hidden="1" x14ac:dyDescent="0.25">
      <c r="A107" s="47" t="s">
        <v>440</v>
      </c>
      <c r="B107" s="12" t="s">
        <v>87</v>
      </c>
      <c r="C107" s="12" t="s">
        <v>88</v>
      </c>
      <c r="D107" s="13" t="s">
        <v>441</v>
      </c>
      <c r="E107" s="12" t="s">
        <v>442</v>
      </c>
      <c r="F107" s="12" t="s">
        <v>443</v>
      </c>
      <c r="G107" s="14">
        <v>1</v>
      </c>
      <c r="H107" s="12" t="s">
        <v>114</v>
      </c>
      <c r="I107" s="14">
        <v>1</v>
      </c>
      <c r="J107" s="14"/>
      <c r="K107" s="15">
        <f t="shared" si="15"/>
        <v>0</v>
      </c>
      <c r="L107" s="15"/>
      <c r="M107" s="14">
        <v>1</v>
      </c>
      <c r="N107" s="14">
        <v>1</v>
      </c>
      <c r="O107" s="16">
        <v>1</v>
      </c>
      <c r="P107" s="16" t="str">
        <f>+_xlfn.XLOOKUP(F107,'[1]x METAS'!$X$3:$X$408,'[1]x METAS'!$AD$3:$AD$408,FALSE,0,1)</f>
        <v>Crear una Estrategia de comunicaciones para el fomento de las prácticas deportivas y de actividad física en el municipio</v>
      </c>
      <c r="Q107" s="17">
        <f>+_xlfn.XLOOKUP(P107,[2]Sheet!$C$6:$C$2261,[2]Sheet!$G$6:$G$2261,FALSE,0,1)</f>
        <v>37756645</v>
      </c>
      <c r="R107" s="18">
        <f>+_xlfn.XLOOKUP(P107,[2]Sheet!$C$2:$C$2261,[2]Sheet!$J$2:$J$2261,FALSE,0,1)</f>
        <v>27642696</v>
      </c>
      <c r="S107" s="15">
        <f t="shared" ref="S107:S109" si="22">+R107/Q107</f>
        <v>0.73212797376461813</v>
      </c>
      <c r="T107" s="15"/>
      <c r="U107" s="15"/>
      <c r="V107" s="15"/>
      <c r="W107" s="19"/>
      <c r="X107" s="19"/>
      <c r="Y107" s="19"/>
      <c r="Z107" s="9">
        <v>35122460</v>
      </c>
      <c r="AA107" s="19"/>
      <c r="AB107" s="19"/>
      <c r="AC107" s="19"/>
      <c r="AD107" s="19"/>
      <c r="AE107" s="19"/>
      <c r="AF107" s="19"/>
      <c r="AG107" s="19"/>
      <c r="AH107" s="19"/>
      <c r="AI107" s="19"/>
      <c r="AJ107" s="19">
        <f>IF(COUNTA(W107:AI107)&gt;0, SUM(W107:AI107), "")</f>
        <v>35122460</v>
      </c>
      <c r="AK107" s="19"/>
      <c r="AL107" s="19">
        <v>97009821.499500006</v>
      </c>
      <c r="AM107" s="19"/>
      <c r="AN107" s="19"/>
      <c r="AO107" s="19"/>
      <c r="AP107" s="23"/>
      <c r="AQ107" s="19"/>
      <c r="AR107" s="19"/>
      <c r="AS107" s="19"/>
      <c r="AT107" s="19"/>
      <c r="AU107" s="19"/>
      <c r="AV107" s="19"/>
      <c r="AW107" s="19"/>
      <c r="AX107" s="19"/>
      <c r="AY107" s="19">
        <f t="shared" si="1"/>
        <v>97009821.499500006</v>
      </c>
      <c r="AZ107" s="19"/>
      <c r="BA107" s="19"/>
      <c r="BB107" s="19"/>
      <c r="BC107" s="19"/>
      <c r="BD107" s="19"/>
      <c r="BE107" s="19"/>
      <c r="BF107" s="19"/>
      <c r="BG107" s="19"/>
      <c r="BH107" s="19"/>
      <c r="BI107" s="19"/>
      <c r="BJ107" s="19"/>
      <c r="BK107" s="19"/>
      <c r="BL107" s="19"/>
      <c r="BM107" s="19"/>
      <c r="BN107" s="19" t="str">
        <f t="shared" si="2"/>
        <v/>
      </c>
      <c r="BO107" s="19"/>
      <c r="BP107" s="19"/>
      <c r="BQ107" s="19"/>
      <c r="BR107" s="19"/>
      <c r="BS107" s="19"/>
      <c r="BT107" s="19"/>
      <c r="BU107" s="19"/>
      <c r="BV107" s="19"/>
      <c r="BW107" s="19"/>
      <c r="BX107" s="19"/>
      <c r="BY107" s="19"/>
      <c r="BZ107" s="19"/>
      <c r="CA107" s="19"/>
      <c r="CB107" s="19"/>
      <c r="CC107" s="19" t="str">
        <f t="shared" si="3"/>
        <v/>
      </c>
      <c r="CD107" s="12"/>
      <c r="CE107" s="20">
        <v>2024258990061</v>
      </c>
      <c r="CF107" s="48" t="str">
        <f>+_xlfn.XLOOKUP(P107,'[1]x METAS'!$AD$3:$AD$408,'[1]x METAS'!$AF$3:$AF$408,FALSE,0,1)</f>
        <v>IMCRDZ</v>
      </c>
    </row>
    <row r="108" spans="1:84" hidden="1" x14ac:dyDescent="0.25">
      <c r="A108" s="49" t="s">
        <v>444</v>
      </c>
      <c r="B108" s="12" t="s">
        <v>445</v>
      </c>
      <c r="C108" s="12" t="s">
        <v>446</v>
      </c>
      <c r="D108" s="13">
        <v>450200101</v>
      </c>
      <c r="E108" s="12" t="s">
        <v>447</v>
      </c>
      <c r="F108" s="12" t="s">
        <v>448</v>
      </c>
      <c r="G108" s="14">
        <v>4</v>
      </c>
      <c r="H108" s="12" t="s">
        <v>91</v>
      </c>
      <c r="I108" s="14">
        <v>1</v>
      </c>
      <c r="J108" s="14"/>
      <c r="K108" s="15">
        <f t="shared" si="15"/>
        <v>0</v>
      </c>
      <c r="L108" s="15"/>
      <c r="M108" s="14">
        <v>1</v>
      </c>
      <c r="N108" s="14">
        <v>1</v>
      </c>
      <c r="O108" s="16">
        <v>1</v>
      </c>
      <c r="P108" s="16" t="str">
        <f>+_xlfn.XLOOKUP(F108,'[1]x METAS'!$X$3:$X$408,'[1]x METAS'!$AD$3:$AD$408,FALSE,0,1)</f>
        <v>Realizar 4 espacios de interlocución para rendición de cuentas de Niños, niñas, adolescentes y jóvenes</v>
      </c>
      <c r="Q108" s="17">
        <f>+_xlfn.XLOOKUP(P108,[2]Sheet!$C$6:$C$2261,[2]Sheet!$G$6:$G$2261,FALSE,0,1)</f>
        <v>14639782</v>
      </c>
      <c r="R108" s="18">
        <f>+_xlfn.XLOOKUP(P108,[2]Sheet!$C$2:$C$2261,[2]Sheet!$J$2:$J$2261,FALSE,0,1)</f>
        <v>0</v>
      </c>
      <c r="S108" s="15">
        <f t="shared" si="22"/>
        <v>0</v>
      </c>
      <c r="T108" s="15"/>
      <c r="U108" s="15"/>
      <c r="V108" s="15"/>
      <c r="W108" s="19">
        <v>14639782</v>
      </c>
      <c r="X108" s="19"/>
      <c r="Y108" s="19"/>
      <c r="Z108" s="19"/>
      <c r="AA108" s="19"/>
      <c r="AB108" s="19"/>
      <c r="AC108" s="19"/>
      <c r="AD108" s="19"/>
      <c r="AE108" s="19"/>
      <c r="AF108" s="19"/>
      <c r="AG108" s="19"/>
      <c r="AH108" s="19"/>
      <c r="AI108" s="19"/>
      <c r="AJ108" s="12"/>
      <c r="AK108" s="19">
        <f>SUM(W108:AJ108)</f>
        <v>14639782</v>
      </c>
      <c r="AL108" s="19">
        <v>13337500</v>
      </c>
      <c r="AM108" s="19"/>
      <c r="AN108" s="19"/>
      <c r="AO108" s="19"/>
      <c r="AP108" s="19"/>
      <c r="AQ108" s="19"/>
      <c r="AR108" s="19"/>
      <c r="AS108" s="19"/>
      <c r="AT108" s="19"/>
      <c r="AU108" s="19"/>
      <c r="AV108" s="19"/>
      <c r="AW108" s="19"/>
      <c r="AX108" s="19"/>
      <c r="AY108" s="12"/>
      <c r="AZ108" s="19">
        <f>SUM(AL108:AY108)</f>
        <v>13337500</v>
      </c>
      <c r="BA108" s="19">
        <v>13737625</v>
      </c>
      <c r="BB108" s="19"/>
      <c r="BC108" s="19"/>
      <c r="BD108" s="19"/>
      <c r="BE108" s="19"/>
      <c r="BF108" s="19"/>
      <c r="BG108" s="19"/>
      <c r="BH108" s="19"/>
      <c r="BI108" s="19"/>
      <c r="BJ108" s="19"/>
      <c r="BK108" s="19"/>
      <c r="BL108" s="19"/>
      <c r="BM108" s="19"/>
      <c r="BN108" s="12"/>
      <c r="BO108" s="19">
        <f t="shared" ref="BO108:BO148" si="23">SUM(BA108:BM108)</f>
        <v>13737625</v>
      </c>
      <c r="BP108" s="19">
        <v>14149753.75</v>
      </c>
      <c r="BQ108" s="19"/>
      <c r="BR108" s="19"/>
      <c r="BS108" s="19"/>
      <c r="BT108" s="19"/>
      <c r="BU108" s="19"/>
      <c r="BV108" s="19"/>
      <c r="BW108" s="19"/>
      <c r="BX108" s="19"/>
      <c r="BY108" s="19"/>
      <c r="BZ108" s="19"/>
      <c r="CA108" s="19"/>
      <c r="CB108" s="19"/>
      <c r="CC108" s="24" t="s">
        <v>449</v>
      </c>
      <c r="CD108" s="19">
        <f>SUM(BP108:CC108)</f>
        <v>14149753.75</v>
      </c>
      <c r="CE108" s="20">
        <v>2024258990018</v>
      </c>
      <c r="CF108" s="48" t="str">
        <f>+_xlfn.XLOOKUP(P108,'[1]x METAS'!$AD$3:$AD$408,'[1]x METAS'!$AF$3:$AF$408,FALSE,0,1)</f>
        <v>Secretaría de Familia y Desarrollo Social</v>
      </c>
    </row>
    <row r="109" spans="1:84" hidden="1" x14ac:dyDescent="0.25">
      <c r="A109" s="49" t="s">
        <v>450</v>
      </c>
      <c r="B109" s="12" t="s">
        <v>445</v>
      </c>
      <c r="C109" s="12" t="s">
        <v>446</v>
      </c>
      <c r="D109" s="13" t="s">
        <v>451</v>
      </c>
      <c r="E109" s="12" t="s">
        <v>452</v>
      </c>
      <c r="F109" s="12" t="s">
        <v>453</v>
      </c>
      <c r="G109" s="14">
        <v>30</v>
      </c>
      <c r="H109" s="12" t="s">
        <v>114</v>
      </c>
      <c r="I109" s="14">
        <v>22</v>
      </c>
      <c r="J109" s="14"/>
      <c r="K109" s="15">
        <f t="shared" si="15"/>
        <v>0</v>
      </c>
      <c r="L109" s="15"/>
      <c r="M109" s="14">
        <v>25</v>
      </c>
      <c r="N109" s="14">
        <v>28</v>
      </c>
      <c r="O109" s="16">
        <v>30</v>
      </c>
      <c r="P109" s="16" t="str">
        <f>+_xlfn.XLOOKUP(F109,'[1]x METAS'!$X$3:$X$408,'[1]x METAS'!$AD$3:$AD$408,FALSE,0,1)</f>
        <v>Aumentar a 30 los semilleros de participación de niños, niñas y adolescentes en entornos comunitarios y escolares.</v>
      </c>
      <c r="Q109" s="17">
        <f>+_xlfn.XLOOKUP(P109,[2]Sheet!$C$6:$C$2261,[2]Sheet!$G$6:$G$2261,FALSE,0,1)</f>
        <v>34000000</v>
      </c>
      <c r="R109" s="18">
        <f>+_xlfn.XLOOKUP(P109,[2]Sheet!$C$2:$C$2261,[2]Sheet!$J$2:$J$2261,FALSE,0,1)</f>
        <v>13390192</v>
      </c>
      <c r="S109" s="15">
        <f t="shared" si="22"/>
        <v>0.39382917647058824</v>
      </c>
      <c r="T109" s="15"/>
      <c r="U109" s="15"/>
      <c r="V109" s="15"/>
      <c r="W109" s="19">
        <v>34000000</v>
      </c>
      <c r="X109" s="19"/>
      <c r="Y109" s="19"/>
      <c r="Z109" s="19"/>
      <c r="AA109" s="19"/>
      <c r="AB109" s="19"/>
      <c r="AC109" s="19"/>
      <c r="AD109" s="19"/>
      <c r="AE109" s="19"/>
      <c r="AF109" s="19"/>
      <c r="AG109" s="19"/>
      <c r="AH109" s="19"/>
      <c r="AI109" s="19"/>
      <c r="AJ109" s="12"/>
      <c r="AK109" s="19">
        <f t="shared" ref="AK109:AK149" si="24">SUM(W109:AJ109)</f>
        <v>34000000</v>
      </c>
      <c r="AL109" s="19">
        <v>86690000</v>
      </c>
      <c r="AM109" s="19"/>
      <c r="AN109" s="19"/>
      <c r="AO109" s="19"/>
      <c r="AP109" s="19"/>
      <c r="AQ109" s="19"/>
      <c r="AR109" s="19"/>
      <c r="AS109" s="19"/>
      <c r="AT109" s="19"/>
      <c r="AU109" s="19"/>
      <c r="AV109" s="19"/>
      <c r="AW109" s="19"/>
      <c r="AX109" s="19"/>
      <c r="AY109" s="12"/>
      <c r="AZ109" s="19">
        <f t="shared" ref="AZ109:AZ148" si="25">SUM(AL109:AY109)</f>
        <v>86690000</v>
      </c>
      <c r="BA109" s="19">
        <v>88930700</v>
      </c>
      <c r="BB109" s="19"/>
      <c r="BC109" s="19"/>
      <c r="BD109" s="19"/>
      <c r="BE109" s="19"/>
      <c r="BF109" s="19"/>
      <c r="BG109" s="19"/>
      <c r="BH109" s="19"/>
      <c r="BI109" s="19"/>
      <c r="BJ109" s="19"/>
      <c r="BK109" s="19"/>
      <c r="BL109" s="19"/>
      <c r="BM109" s="19"/>
      <c r="BN109" s="12"/>
      <c r="BO109" s="19">
        <f t="shared" si="23"/>
        <v>88930700</v>
      </c>
      <c r="BP109" s="19">
        <v>91238621</v>
      </c>
      <c r="BQ109" s="19"/>
      <c r="BR109" s="19"/>
      <c r="BS109" s="19"/>
      <c r="BT109" s="19"/>
      <c r="BU109" s="19"/>
      <c r="BV109" s="19"/>
      <c r="BW109" s="19"/>
      <c r="BX109" s="19"/>
      <c r="BY109" s="19"/>
      <c r="BZ109" s="19"/>
      <c r="CA109" s="19"/>
      <c r="CB109" s="19"/>
      <c r="CC109" s="24" t="s">
        <v>102</v>
      </c>
      <c r="CD109" s="19">
        <f t="shared" ref="CD109:CD148" si="26">SUM(BP109:CC109)</f>
        <v>91238621</v>
      </c>
      <c r="CE109" s="20">
        <v>2024258990018</v>
      </c>
      <c r="CF109" s="48" t="str">
        <f>+_xlfn.XLOOKUP(P109,'[1]x METAS'!$AD$3:$AD$408,'[1]x METAS'!$AF$3:$AF$408,FALSE,0,1)</f>
        <v>Secretaría de Familia y Desarrollo Social</v>
      </c>
    </row>
    <row r="110" spans="1:84" hidden="1" x14ac:dyDescent="0.25">
      <c r="A110" s="49" t="s">
        <v>454</v>
      </c>
      <c r="B110" s="12" t="s">
        <v>445</v>
      </c>
      <c r="C110" s="12" t="s">
        <v>446</v>
      </c>
      <c r="D110" s="13" t="s">
        <v>451</v>
      </c>
      <c r="E110" s="12" t="s">
        <v>452</v>
      </c>
      <c r="F110" s="12" t="s">
        <v>455</v>
      </c>
      <c r="G110" s="14">
        <v>8000</v>
      </c>
      <c r="H110" s="12" t="s">
        <v>114</v>
      </c>
      <c r="I110" s="14">
        <v>8000</v>
      </c>
      <c r="J110" s="14"/>
      <c r="K110" s="15">
        <f t="shared" si="15"/>
        <v>0</v>
      </c>
      <c r="L110" s="15"/>
      <c r="M110" s="14">
        <v>8000</v>
      </c>
      <c r="N110" s="14">
        <v>8000</v>
      </c>
      <c r="O110" s="16">
        <v>8000</v>
      </c>
      <c r="P110" s="16" t="str">
        <f>+_xlfn.XLOOKUP(F110,'[1]x METAS'!$X$3:$X$408,'[1]x METAS'!$AD$3:$AD$408,FALSE,0,1)</f>
        <v xml:space="preserve">Beneficiar 8000 niños, niñas y adolescentes que participan de la celebración del mes de la Niñez </v>
      </c>
      <c r="Q110" s="17" t="b">
        <f>+_xlfn.XLOOKUP(P110,[2]Sheet!$C$6:$C$2261,[2]Sheet!$G$6:$G$2261,FALSE,0,1)</f>
        <v>0</v>
      </c>
      <c r="R110" s="16"/>
      <c r="S110" s="16"/>
      <c r="T110" s="16"/>
      <c r="U110" s="16"/>
      <c r="V110" s="16"/>
      <c r="W110" s="19">
        <v>0</v>
      </c>
      <c r="X110" s="19"/>
      <c r="Y110" s="19"/>
      <c r="Z110" s="19"/>
      <c r="AA110" s="19"/>
      <c r="AB110" s="19"/>
      <c r="AC110" s="19"/>
      <c r="AD110" s="19"/>
      <c r="AE110" s="19"/>
      <c r="AF110" s="19"/>
      <c r="AG110" s="19"/>
      <c r="AH110" s="19"/>
      <c r="AI110" s="19"/>
      <c r="AJ110" s="12"/>
      <c r="AK110" s="19">
        <f t="shared" si="24"/>
        <v>0</v>
      </c>
      <c r="AL110" s="19">
        <v>80000000</v>
      </c>
      <c r="AM110" s="19"/>
      <c r="AN110" s="19"/>
      <c r="AO110" s="19"/>
      <c r="AP110" s="19"/>
      <c r="AQ110" s="19"/>
      <c r="AR110" s="19"/>
      <c r="AS110" s="19"/>
      <c r="AT110" s="19"/>
      <c r="AU110" s="19"/>
      <c r="AV110" s="19"/>
      <c r="AW110" s="19"/>
      <c r="AX110" s="19"/>
      <c r="AY110" s="12"/>
      <c r="AZ110" s="19">
        <f t="shared" si="25"/>
        <v>80000000</v>
      </c>
      <c r="BA110" s="19">
        <v>82400000</v>
      </c>
      <c r="BB110" s="19"/>
      <c r="BC110" s="19"/>
      <c r="BD110" s="19"/>
      <c r="BE110" s="19"/>
      <c r="BF110" s="19"/>
      <c r="BG110" s="19"/>
      <c r="BH110" s="19"/>
      <c r="BI110" s="19"/>
      <c r="BJ110" s="19"/>
      <c r="BK110" s="19"/>
      <c r="BL110" s="19"/>
      <c r="BM110" s="19"/>
      <c r="BN110" s="12"/>
      <c r="BO110" s="19">
        <f t="shared" si="23"/>
        <v>82400000</v>
      </c>
      <c r="BP110" s="19">
        <v>84872000</v>
      </c>
      <c r="BQ110" s="19"/>
      <c r="BR110" s="19"/>
      <c r="BS110" s="19"/>
      <c r="BT110" s="19"/>
      <c r="BU110" s="19"/>
      <c r="BV110" s="19"/>
      <c r="BW110" s="19"/>
      <c r="BX110" s="19"/>
      <c r="BY110" s="19"/>
      <c r="BZ110" s="19"/>
      <c r="CA110" s="19"/>
      <c r="CB110" s="19"/>
      <c r="CC110" s="24" t="s">
        <v>102</v>
      </c>
      <c r="CD110" s="19">
        <f t="shared" si="26"/>
        <v>84872000</v>
      </c>
      <c r="CE110" s="20">
        <v>2024258990018</v>
      </c>
      <c r="CF110" s="48" t="str">
        <f>+_xlfn.XLOOKUP(P110,'[1]x METAS'!$AD$3:$AD$408,'[1]x METAS'!$AF$3:$AF$408,FALSE,0,1)</f>
        <v>Secretaría de Familia y Desarrollo Social</v>
      </c>
    </row>
    <row r="111" spans="1:84" hidden="1" x14ac:dyDescent="0.25">
      <c r="A111" s="49" t="s">
        <v>456</v>
      </c>
      <c r="B111" s="12" t="s">
        <v>445</v>
      </c>
      <c r="C111" s="12" t="s">
        <v>446</v>
      </c>
      <c r="D111" s="13" t="s">
        <v>457</v>
      </c>
      <c r="E111" s="12" t="s">
        <v>458</v>
      </c>
      <c r="F111" s="12" t="s">
        <v>459</v>
      </c>
      <c r="G111" s="14">
        <v>1</v>
      </c>
      <c r="H111" s="12" t="s">
        <v>91</v>
      </c>
      <c r="I111" s="14">
        <v>0</v>
      </c>
      <c r="J111" s="14"/>
      <c r="K111" s="15" t="e">
        <f t="shared" si="15"/>
        <v>#DIV/0!</v>
      </c>
      <c r="L111" s="15"/>
      <c r="M111" s="14">
        <v>0.3</v>
      </c>
      <c r="N111" s="14">
        <v>0.5</v>
      </c>
      <c r="O111" s="16">
        <v>0.2</v>
      </c>
      <c r="P111" s="16" t="str">
        <f>+_xlfn.XLOOKUP(F111,'[1]x METAS'!$X$3:$X$408,'[1]x METAS'!$AD$3:$AD$408,FALSE,0,1)</f>
        <v>Construcción y dotación de un jardín social para la primera infancia para prestación de servicios a la comunidad</v>
      </c>
      <c r="Q111" s="17">
        <f>+_xlfn.XLOOKUP(P111,[2]Sheet!$C$6:$C$2261,[2]Sheet!$G$6:$G$2261,FALSE,0,1)</f>
        <v>600000000</v>
      </c>
      <c r="R111" s="18">
        <f>+_xlfn.XLOOKUP(P111,[2]Sheet!$C$2:$C$2261,[2]Sheet!$J$2:$J$2261,FALSE,0,1)</f>
        <v>0</v>
      </c>
      <c r="S111" s="15">
        <f t="shared" ref="S111:S114" si="27">+R111/Q111</f>
        <v>0</v>
      </c>
      <c r="T111" s="15"/>
      <c r="U111" s="15"/>
      <c r="V111" s="15"/>
      <c r="W111" s="19">
        <v>600000000</v>
      </c>
      <c r="X111" s="19"/>
      <c r="Y111" s="19"/>
      <c r="Z111" s="19"/>
      <c r="AA111" s="19"/>
      <c r="AB111" s="19"/>
      <c r="AC111" s="19"/>
      <c r="AD111" s="19"/>
      <c r="AE111" s="19"/>
      <c r="AF111" s="19"/>
      <c r="AG111" s="19"/>
      <c r="AH111" s="19"/>
      <c r="AI111" s="19"/>
      <c r="AJ111" s="12"/>
      <c r="AK111" s="19">
        <f t="shared" si="24"/>
        <v>600000000</v>
      </c>
      <c r="AL111" s="19">
        <v>3250000000</v>
      </c>
      <c r="AM111" s="19"/>
      <c r="AN111" s="19"/>
      <c r="AO111" s="19"/>
      <c r="AP111" s="19"/>
      <c r="AQ111" s="19"/>
      <c r="AR111" s="19"/>
      <c r="AS111" s="19"/>
      <c r="AT111" s="19"/>
      <c r="AU111" s="19"/>
      <c r="AV111" s="19"/>
      <c r="AW111" s="19"/>
      <c r="AX111" s="19"/>
      <c r="AY111" s="12"/>
      <c r="AZ111" s="19">
        <f t="shared" si="25"/>
        <v>3250000000</v>
      </c>
      <c r="BA111" s="19">
        <v>1890000000</v>
      </c>
      <c r="BB111" s="19"/>
      <c r="BC111" s="19"/>
      <c r="BD111" s="19"/>
      <c r="BE111" s="19"/>
      <c r="BF111" s="19"/>
      <c r="BG111" s="19"/>
      <c r="BH111" s="19"/>
      <c r="BI111" s="19"/>
      <c r="BJ111" s="19"/>
      <c r="BK111" s="19"/>
      <c r="BL111" s="19"/>
      <c r="BM111" s="19"/>
      <c r="BN111" s="12"/>
      <c r="BO111" s="19">
        <f t="shared" si="23"/>
        <v>1890000000</v>
      </c>
      <c r="BP111" s="19">
        <v>1260000000</v>
      </c>
      <c r="BQ111" s="19"/>
      <c r="BR111" s="19"/>
      <c r="BS111" s="19"/>
      <c r="BT111" s="19"/>
      <c r="BU111" s="19"/>
      <c r="BV111" s="19"/>
      <c r="BW111" s="19"/>
      <c r="BX111" s="19"/>
      <c r="BY111" s="19"/>
      <c r="BZ111" s="19"/>
      <c r="CA111" s="19"/>
      <c r="CB111" s="19"/>
      <c r="CC111" s="24" t="s">
        <v>102</v>
      </c>
      <c r="CD111" s="19">
        <f t="shared" si="26"/>
        <v>1260000000</v>
      </c>
      <c r="CE111" s="20">
        <v>2024258990014</v>
      </c>
      <c r="CF111" s="48" t="str">
        <f>+_xlfn.XLOOKUP(P111,'[1]x METAS'!$AD$3:$AD$408,'[1]x METAS'!$AF$3:$AF$408,FALSE,0,1)</f>
        <v>Secretaría de Familia y Desarrollo Social</v>
      </c>
    </row>
    <row r="112" spans="1:84" hidden="1" x14ac:dyDescent="0.25">
      <c r="A112" s="49" t="s">
        <v>460</v>
      </c>
      <c r="B112" s="12" t="s">
        <v>445</v>
      </c>
      <c r="C112" s="12" t="s">
        <v>446</v>
      </c>
      <c r="D112" s="13" t="s">
        <v>461</v>
      </c>
      <c r="E112" s="12" t="s">
        <v>462</v>
      </c>
      <c r="F112" s="12" t="s">
        <v>463</v>
      </c>
      <c r="G112" s="14">
        <v>7</v>
      </c>
      <c r="H112" s="12" t="s">
        <v>114</v>
      </c>
      <c r="I112" s="14">
        <v>7</v>
      </c>
      <c r="J112" s="14"/>
      <c r="K112" s="15">
        <f t="shared" si="15"/>
        <v>0</v>
      </c>
      <c r="L112" s="15"/>
      <c r="M112" s="14">
        <v>7</v>
      </c>
      <c r="N112" s="14">
        <v>7</v>
      </c>
      <c r="O112" s="16">
        <v>7</v>
      </c>
      <c r="P112" s="16" t="str">
        <f>+_xlfn.XLOOKUP(F112,'[1]x METAS'!$X$3:$X$408,'[1]x METAS'!$AD$3:$AD$408,FALSE,0,1)</f>
        <v xml:space="preserve">Mantener 7 espacios pedagógicos para niños, niñas y adolescentes en funcionamiento </v>
      </c>
      <c r="Q112" s="17">
        <f>+_xlfn.XLOOKUP(P112,[2]Sheet!$C$6:$C$2261,[2]Sheet!$G$6:$G$2261,FALSE,0,1)</f>
        <v>51875540</v>
      </c>
      <c r="R112" s="18">
        <f>+_xlfn.XLOOKUP(P112,[2]Sheet!$C$2:$C$2261,[2]Sheet!$J$2:$J$2261,FALSE,0,1)</f>
        <v>49499619.149999999</v>
      </c>
      <c r="S112" s="15">
        <f t="shared" si="27"/>
        <v>0.95419959291026168</v>
      </c>
      <c r="T112" s="15"/>
      <c r="U112" s="15"/>
      <c r="V112" s="15"/>
      <c r="W112" s="19">
        <v>51875540</v>
      </c>
      <c r="X112" s="19"/>
      <c r="Y112" s="19"/>
      <c r="Z112" s="19"/>
      <c r="AA112" s="19"/>
      <c r="AB112" s="19"/>
      <c r="AC112" s="19"/>
      <c r="AD112" s="19"/>
      <c r="AE112" s="19"/>
      <c r="AF112" s="19"/>
      <c r="AG112" s="19"/>
      <c r="AH112" s="19"/>
      <c r="AI112" s="19"/>
      <c r="AJ112" s="12"/>
      <c r="AK112" s="19">
        <f t="shared" si="24"/>
        <v>51875540</v>
      </c>
      <c r="AL112" s="19">
        <v>600000000</v>
      </c>
      <c r="AM112" s="19"/>
      <c r="AN112" s="19"/>
      <c r="AO112" s="19"/>
      <c r="AP112" s="19"/>
      <c r="AQ112" s="19"/>
      <c r="AR112" s="19"/>
      <c r="AS112" s="19"/>
      <c r="AT112" s="19"/>
      <c r="AU112" s="19"/>
      <c r="AV112" s="19"/>
      <c r="AW112" s="19"/>
      <c r="AX112" s="19"/>
      <c r="AY112" s="12"/>
      <c r="AZ112" s="19">
        <f t="shared" si="25"/>
        <v>600000000</v>
      </c>
      <c r="BA112" s="19">
        <v>618000000</v>
      </c>
      <c r="BB112" s="19"/>
      <c r="BC112" s="19"/>
      <c r="BD112" s="19"/>
      <c r="BE112" s="19"/>
      <c r="BF112" s="19"/>
      <c r="BG112" s="19"/>
      <c r="BH112" s="19"/>
      <c r="BI112" s="19"/>
      <c r="BJ112" s="19"/>
      <c r="BK112" s="19"/>
      <c r="BL112" s="19"/>
      <c r="BM112" s="19"/>
      <c r="BN112" s="12"/>
      <c r="BO112" s="19">
        <f t="shared" si="23"/>
        <v>618000000</v>
      </c>
      <c r="BP112" s="19">
        <v>636540000</v>
      </c>
      <c r="BQ112" s="19"/>
      <c r="BR112" s="19"/>
      <c r="BS112" s="19"/>
      <c r="BT112" s="19"/>
      <c r="BU112" s="19"/>
      <c r="BV112" s="19"/>
      <c r="BW112" s="19"/>
      <c r="BX112" s="19"/>
      <c r="BY112" s="19"/>
      <c r="BZ112" s="19"/>
      <c r="CA112" s="19"/>
      <c r="CB112" s="19"/>
      <c r="CC112" s="24" t="s">
        <v>449</v>
      </c>
      <c r="CD112" s="19">
        <f t="shared" si="26"/>
        <v>636540000</v>
      </c>
      <c r="CE112" s="20">
        <v>2024258990014</v>
      </c>
      <c r="CF112" s="48" t="str">
        <f>+_xlfn.XLOOKUP(P112,'[1]x METAS'!$AD$3:$AD$408,'[1]x METAS'!$AF$3:$AF$408,FALSE,0,1)</f>
        <v>Secretaría de Familia y Desarrollo Social</v>
      </c>
    </row>
    <row r="113" spans="1:84" hidden="1" x14ac:dyDescent="0.25">
      <c r="A113" s="49" t="s">
        <v>464</v>
      </c>
      <c r="B113" s="12" t="s">
        <v>445</v>
      </c>
      <c r="C113" s="12" t="s">
        <v>446</v>
      </c>
      <c r="D113" s="13" t="s">
        <v>465</v>
      </c>
      <c r="E113" s="12" t="s">
        <v>466</v>
      </c>
      <c r="F113" s="12" t="s">
        <v>467</v>
      </c>
      <c r="G113" s="14">
        <v>1</v>
      </c>
      <c r="H113" s="12" t="s">
        <v>114</v>
      </c>
      <c r="I113" s="14">
        <v>0.4</v>
      </c>
      <c r="J113" s="14"/>
      <c r="K113" s="15">
        <f t="shared" si="15"/>
        <v>0</v>
      </c>
      <c r="L113" s="15"/>
      <c r="M113" s="14">
        <v>0.6</v>
      </c>
      <c r="N113" s="14">
        <v>1</v>
      </c>
      <c r="O113" s="16">
        <v>1</v>
      </c>
      <c r="P113" s="16" t="str">
        <f>+_xlfn.XLOOKUP(F113,'[1]x METAS'!$X$3:$X$408,'[1]x METAS'!$AD$3:$AD$408,FALSE,0,1)</f>
        <v>Diagnóstico, formulación e inicio de la implementación de la  Política Pública de primera infancia, Infancia y Adolescencia</v>
      </c>
      <c r="Q113" s="17">
        <f>+_xlfn.XLOOKUP(P113,[2]Sheet!$C$6:$C$2261,[2]Sheet!$G$6:$G$2261,FALSE,0,1)</f>
        <v>60000000</v>
      </c>
      <c r="R113" s="18">
        <f>+_xlfn.XLOOKUP(P113,[2]Sheet!$C$2:$C$2261,[2]Sheet!$J$2:$J$2261,FALSE,0,1)</f>
        <v>7333333</v>
      </c>
      <c r="S113" s="15">
        <f t="shared" si="27"/>
        <v>0.12222221666666666</v>
      </c>
      <c r="T113" s="15"/>
      <c r="U113" s="15"/>
      <c r="V113" s="15"/>
      <c r="W113" s="19">
        <v>60000000</v>
      </c>
      <c r="X113" s="19"/>
      <c r="Y113" s="19"/>
      <c r="Z113" s="19"/>
      <c r="AA113" s="19"/>
      <c r="AB113" s="19"/>
      <c r="AC113" s="19"/>
      <c r="AD113" s="19"/>
      <c r="AE113" s="19"/>
      <c r="AF113" s="19"/>
      <c r="AG113" s="19"/>
      <c r="AH113" s="19"/>
      <c r="AI113" s="19"/>
      <c r="AJ113" s="12"/>
      <c r="AK113" s="19">
        <f t="shared" si="24"/>
        <v>60000000</v>
      </c>
      <c r="AL113" s="19">
        <v>70000000</v>
      </c>
      <c r="AM113" s="19"/>
      <c r="AN113" s="19"/>
      <c r="AO113" s="19"/>
      <c r="AP113" s="19"/>
      <c r="AQ113" s="19"/>
      <c r="AR113" s="19"/>
      <c r="AS113" s="19"/>
      <c r="AT113" s="19"/>
      <c r="AU113" s="19"/>
      <c r="AV113" s="19"/>
      <c r="AW113" s="19"/>
      <c r="AX113" s="19"/>
      <c r="AY113" s="12"/>
      <c r="AZ113" s="19">
        <f t="shared" si="25"/>
        <v>70000000</v>
      </c>
      <c r="BA113" s="19"/>
      <c r="BB113" s="19"/>
      <c r="BC113" s="19"/>
      <c r="BD113" s="19"/>
      <c r="BE113" s="19"/>
      <c r="BF113" s="19"/>
      <c r="BG113" s="19"/>
      <c r="BH113" s="19"/>
      <c r="BI113" s="19"/>
      <c r="BJ113" s="19"/>
      <c r="BK113" s="19"/>
      <c r="BL113" s="19"/>
      <c r="BM113" s="19"/>
      <c r="BN113" s="12"/>
      <c r="BO113" s="19">
        <f t="shared" si="23"/>
        <v>0</v>
      </c>
      <c r="BP113" s="19"/>
      <c r="BQ113" s="19"/>
      <c r="BR113" s="19"/>
      <c r="BS113" s="19"/>
      <c r="BT113" s="19"/>
      <c r="BU113" s="19"/>
      <c r="BV113" s="19"/>
      <c r="BW113" s="19"/>
      <c r="BX113" s="19"/>
      <c r="BY113" s="19"/>
      <c r="BZ113" s="19"/>
      <c r="CA113" s="19"/>
      <c r="CB113" s="19"/>
      <c r="CC113" s="24" t="s">
        <v>102</v>
      </c>
      <c r="CD113" s="19">
        <f t="shared" si="26"/>
        <v>0</v>
      </c>
      <c r="CE113" s="20">
        <v>2024258990014</v>
      </c>
      <c r="CF113" s="48" t="str">
        <f>+_xlfn.XLOOKUP(P113,'[1]x METAS'!$AD$3:$AD$408,'[1]x METAS'!$AF$3:$AF$408,FALSE,0,1)</f>
        <v>Secretaría de Familia y Desarrollo Social</v>
      </c>
    </row>
    <row r="114" spans="1:84" hidden="1" x14ac:dyDescent="0.25">
      <c r="A114" s="49" t="s">
        <v>468</v>
      </c>
      <c r="B114" s="12" t="s">
        <v>445</v>
      </c>
      <c r="C114" s="12" t="s">
        <v>446</v>
      </c>
      <c r="D114" s="13" t="s">
        <v>461</v>
      </c>
      <c r="E114" s="12" t="s">
        <v>462</v>
      </c>
      <c r="F114" s="12" t="s">
        <v>469</v>
      </c>
      <c r="G114" s="14">
        <v>8</v>
      </c>
      <c r="H114" s="12" t="s">
        <v>114</v>
      </c>
      <c r="I114" s="14">
        <v>8</v>
      </c>
      <c r="J114" s="14"/>
      <c r="K114" s="15">
        <f t="shared" si="15"/>
        <v>0</v>
      </c>
      <c r="L114" s="15"/>
      <c r="M114" s="14">
        <v>8</v>
      </c>
      <c r="N114" s="14">
        <v>8</v>
      </c>
      <c r="O114" s="16">
        <v>8</v>
      </c>
      <c r="P114" s="16" t="str">
        <f>+_xlfn.XLOOKUP(F114,'[1]x METAS'!$X$3:$X$408,'[1]x METAS'!$AD$3:$AD$408,FALSE,0,1)</f>
        <v>Mantener la operatividad de las 8 sedes de atención a la primera infancia</v>
      </c>
      <c r="Q114" s="17">
        <f>+_xlfn.XLOOKUP(P114,[2]Sheet!$C$6:$C$2261,[2]Sheet!$G$6:$G$2261,FALSE,0,1)</f>
        <v>705195539.37</v>
      </c>
      <c r="R114" s="18">
        <f>+_xlfn.XLOOKUP(P114,[2]Sheet!$C$2:$C$2261,[2]Sheet!$J$2:$J$2261,FALSE,0,1)</f>
        <v>703395539</v>
      </c>
      <c r="S114" s="15">
        <f t="shared" si="27"/>
        <v>0.99744751594485681</v>
      </c>
      <c r="T114" s="15"/>
      <c r="U114" s="15"/>
      <c r="V114" s="15"/>
      <c r="W114" s="19">
        <v>146108631.37</v>
      </c>
      <c r="X114" s="19"/>
      <c r="Y114" s="19"/>
      <c r="Z114" s="19"/>
      <c r="AA114" s="19"/>
      <c r="AB114" s="19"/>
      <c r="AC114" s="19"/>
      <c r="AD114" s="19"/>
      <c r="AE114" s="19"/>
      <c r="AF114" s="19"/>
      <c r="AG114" s="19"/>
      <c r="AH114" s="19"/>
      <c r="AI114" s="19"/>
      <c r="AJ114" s="12"/>
      <c r="AK114" s="19">
        <f t="shared" si="24"/>
        <v>146108631.37</v>
      </c>
      <c r="AL114" s="19">
        <v>3154000000</v>
      </c>
      <c r="AM114" s="19"/>
      <c r="AN114" s="19"/>
      <c r="AO114" s="19"/>
      <c r="AP114" s="19"/>
      <c r="AQ114" s="19"/>
      <c r="AR114" s="19"/>
      <c r="AS114" s="19"/>
      <c r="AT114" s="19"/>
      <c r="AU114" s="19"/>
      <c r="AV114" s="19"/>
      <c r="AW114" s="19"/>
      <c r="AX114" s="19"/>
      <c r="AY114" s="12"/>
      <c r="AZ114" s="19">
        <f t="shared" si="25"/>
        <v>3154000000</v>
      </c>
      <c r="BA114" s="19">
        <v>3248620000</v>
      </c>
      <c r="BB114" s="19"/>
      <c r="BC114" s="19"/>
      <c r="BD114" s="19"/>
      <c r="BE114" s="19"/>
      <c r="BF114" s="19"/>
      <c r="BG114" s="19"/>
      <c r="BH114" s="19"/>
      <c r="BI114" s="19"/>
      <c r="BJ114" s="19"/>
      <c r="BK114" s="19"/>
      <c r="BL114" s="19"/>
      <c r="BM114" s="19"/>
      <c r="BN114" s="12"/>
      <c r="BO114" s="19">
        <f t="shared" si="23"/>
        <v>3248620000</v>
      </c>
      <c r="BP114" s="19">
        <v>3345242269</v>
      </c>
      <c r="BQ114" s="19"/>
      <c r="BR114" s="19"/>
      <c r="BS114" s="19"/>
      <c r="BT114" s="19"/>
      <c r="BU114" s="19"/>
      <c r="BV114" s="19"/>
      <c r="BW114" s="19"/>
      <c r="BX114" s="19"/>
      <c r="BY114" s="19"/>
      <c r="BZ114" s="19"/>
      <c r="CA114" s="19"/>
      <c r="CB114" s="19"/>
      <c r="CC114" s="24" t="s">
        <v>102</v>
      </c>
      <c r="CD114" s="19">
        <f t="shared" si="26"/>
        <v>3345242269</v>
      </c>
      <c r="CE114" s="20">
        <v>2024258990014</v>
      </c>
      <c r="CF114" s="48" t="str">
        <f>+_xlfn.XLOOKUP(P114,'[1]x METAS'!$AD$3:$AD$408,'[1]x METAS'!$AF$3:$AF$408,FALSE,0,1)</f>
        <v>Secretaría de Familia y Desarrollo Social</v>
      </c>
    </row>
    <row r="115" spans="1:84" hidden="1" x14ac:dyDescent="0.25">
      <c r="A115" s="49" t="s">
        <v>470</v>
      </c>
      <c r="B115" s="12" t="s">
        <v>445</v>
      </c>
      <c r="C115" s="12" t="s">
        <v>446</v>
      </c>
      <c r="D115" s="13" t="s">
        <v>471</v>
      </c>
      <c r="E115" s="12" t="s">
        <v>472</v>
      </c>
      <c r="F115" s="12" t="s">
        <v>473</v>
      </c>
      <c r="G115" s="14">
        <v>3000</v>
      </c>
      <c r="H115" s="12" t="s">
        <v>114</v>
      </c>
      <c r="I115" s="14">
        <v>2670</v>
      </c>
      <c r="J115" s="14"/>
      <c r="K115" s="15">
        <f t="shared" si="15"/>
        <v>0</v>
      </c>
      <c r="L115" s="15"/>
      <c r="M115" s="14">
        <v>2780</v>
      </c>
      <c r="N115" s="14">
        <v>2890</v>
      </c>
      <c r="O115" s="16">
        <v>3000</v>
      </c>
      <c r="P115" s="16" t="str">
        <f>+_xlfn.XLOOKUP(F115,'[1]x METAS'!$X$3:$X$408,'[1]x METAS'!$AD$3:$AD$408,FALSE,0,1)</f>
        <v xml:space="preserve">Aumentar en 3000 los beneficiarios de las estrategias para la prevención, atención del trabajo infantil y promoción de derechos en adolescentes. </v>
      </c>
      <c r="Q115" s="17" t="b">
        <f>+_xlfn.XLOOKUP(P115,[2]Sheet!$C$6:$C$2261,[2]Sheet!$G$6:$G$2261,FALSE,0,1)</f>
        <v>0</v>
      </c>
      <c r="R115" s="16"/>
      <c r="S115" s="16"/>
      <c r="T115" s="16"/>
      <c r="U115" s="16"/>
      <c r="V115" s="16"/>
      <c r="W115" s="19">
        <v>0</v>
      </c>
      <c r="X115" s="19"/>
      <c r="Y115" s="19"/>
      <c r="Z115" s="19"/>
      <c r="AA115" s="19"/>
      <c r="AB115" s="19"/>
      <c r="AC115" s="19"/>
      <c r="AD115" s="19"/>
      <c r="AE115" s="19"/>
      <c r="AF115" s="19"/>
      <c r="AG115" s="19"/>
      <c r="AH115" s="19"/>
      <c r="AI115" s="19"/>
      <c r="AJ115" s="12"/>
      <c r="AK115" s="19">
        <f t="shared" si="24"/>
        <v>0</v>
      </c>
      <c r="AL115" s="19">
        <v>85360000</v>
      </c>
      <c r="AM115" s="19"/>
      <c r="AN115" s="19"/>
      <c r="AO115" s="19"/>
      <c r="AP115" s="19"/>
      <c r="AQ115" s="19"/>
      <c r="AR115" s="19"/>
      <c r="AS115" s="19"/>
      <c r="AT115" s="19"/>
      <c r="AU115" s="19"/>
      <c r="AV115" s="19"/>
      <c r="AW115" s="19"/>
      <c r="AX115" s="19"/>
      <c r="AY115" s="12"/>
      <c r="AZ115" s="19">
        <f t="shared" si="25"/>
        <v>85360000</v>
      </c>
      <c r="BA115" s="19">
        <v>87920800</v>
      </c>
      <c r="BB115" s="19"/>
      <c r="BC115" s="19"/>
      <c r="BD115" s="19"/>
      <c r="BE115" s="19"/>
      <c r="BF115" s="19"/>
      <c r="BG115" s="19"/>
      <c r="BH115" s="19"/>
      <c r="BI115" s="19"/>
      <c r="BJ115" s="19"/>
      <c r="BK115" s="19"/>
      <c r="BL115" s="19"/>
      <c r="BM115" s="19"/>
      <c r="BN115" s="12"/>
      <c r="BO115" s="19">
        <f t="shared" si="23"/>
        <v>87920800</v>
      </c>
      <c r="BP115" s="19">
        <v>90558424</v>
      </c>
      <c r="BQ115" s="19"/>
      <c r="BR115" s="19"/>
      <c r="BS115" s="19"/>
      <c r="BT115" s="19"/>
      <c r="BU115" s="19"/>
      <c r="BV115" s="19"/>
      <c r="BW115" s="19"/>
      <c r="BX115" s="19"/>
      <c r="BY115" s="19"/>
      <c r="BZ115" s="19"/>
      <c r="CA115" s="19"/>
      <c r="CB115" s="19"/>
      <c r="CC115" s="24" t="s">
        <v>102</v>
      </c>
      <c r="CD115" s="19">
        <f t="shared" si="26"/>
        <v>90558424</v>
      </c>
      <c r="CE115" s="20">
        <v>2024258990014</v>
      </c>
      <c r="CF115" s="48" t="str">
        <f>+_xlfn.XLOOKUP(P115,'[1]x METAS'!$AD$3:$AD$408,'[1]x METAS'!$AF$3:$AF$408,FALSE,0,1)</f>
        <v>Secretaría de Familia y Desarrollo Social</v>
      </c>
    </row>
    <row r="116" spans="1:84" hidden="1" x14ac:dyDescent="0.25">
      <c r="A116" s="49" t="s">
        <v>474</v>
      </c>
      <c r="B116" s="12" t="s">
        <v>445</v>
      </c>
      <c r="C116" s="12" t="s">
        <v>446</v>
      </c>
      <c r="D116" s="13">
        <v>410204200</v>
      </c>
      <c r="E116" s="12" t="s">
        <v>475</v>
      </c>
      <c r="F116" s="12" t="s">
        <v>476</v>
      </c>
      <c r="G116" s="14">
        <v>2</v>
      </c>
      <c r="H116" s="12" t="s">
        <v>114</v>
      </c>
      <c r="I116" s="14">
        <v>0</v>
      </c>
      <c r="J116" s="14"/>
      <c r="K116" s="15" t="e">
        <f t="shared" si="15"/>
        <v>#DIV/0!</v>
      </c>
      <c r="L116" s="15"/>
      <c r="M116" s="14">
        <v>2</v>
      </c>
      <c r="N116" s="14">
        <v>2</v>
      </c>
      <c r="O116" s="16">
        <v>2</v>
      </c>
      <c r="P116" s="16" t="str">
        <f>+_xlfn.XLOOKUP(F116,'[1]x METAS'!$X$3:$X$408,'[1]x METAS'!$AD$3:$AD$408,FALSE,0,1)</f>
        <v>Mantener la implementación de 2 estrategias pedagógicas de acuerdo con la Ley 2089 de 2021 para la prevención del castigo físico, tratos crueles, humillantes o degradantes contra la niñez y la adolescencia, y según lo estipulado en el Decreto Municipal No. 652-2022, en el marco de la resolución de conflictos, pautas de crianza, etc</v>
      </c>
      <c r="Q116" s="17" t="b">
        <f>+_xlfn.XLOOKUP(P116,[2]Sheet!$C$6:$C$2261,[2]Sheet!$G$6:$G$2261,FALSE,0,1)</f>
        <v>0</v>
      </c>
      <c r="R116" s="16"/>
      <c r="S116" s="16"/>
      <c r="T116" s="16"/>
      <c r="U116" s="16"/>
      <c r="V116" s="16"/>
      <c r="W116" s="19">
        <v>0</v>
      </c>
      <c r="X116" s="19"/>
      <c r="Y116" s="19"/>
      <c r="Z116" s="19"/>
      <c r="AA116" s="19"/>
      <c r="AB116" s="19"/>
      <c r="AC116" s="19"/>
      <c r="AD116" s="19"/>
      <c r="AE116" s="19"/>
      <c r="AF116" s="19"/>
      <c r="AG116" s="19"/>
      <c r="AH116" s="19"/>
      <c r="AI116" s="19"/>
      <c r="AJ116" s="12"/>
      <c r="AK116" s="19">
        <f t="shared" si="24"/>
        <v>0</v>
      </c>
      <c r="AL116" s="19">
        <v>97116721.333333328</v>
      </c>
      <c r="AM116" s="19"/>
      <c r="AN116" s="19"/>
      <c r="AO116" s="19"/>
      <c r="AP116" s="19"/>
      <c r="AQ116" s="19"/>
      <c r="AR116" s="19"/>
      <c r="AS116" s="19"/>
      <c r="AT116" s="19"/>
      <c r="AU116" s="19"/>
      <c r="AV116" s="19"/>
      <c r="AW116" s="19"/>
      <c r="AX116" s="19"/>
      <c r="AY116" s="12"/>
      <c r="AZ116" s="19">
        <f t="shared" si="25"/>
        <v>97116721.333333328</v>
      </c>
      <c r="BA116" s="19">
        <v>100957921.33333333</v>
      </c>
      <c r="BB116" s="19"/>
      <c r="BC116" s="19"/>
      <c r="BD116" s="19"/>
      <c r="BE116" s="19"/>
      <c r="BF116" s="19"/>
      <c r="BG116" s="19"/>
      <c r="BH116" s="19"/>
      <c r="BI116" s="19"/>
      <c r="BJ116" s="19"/>
      <c r="BK116" s="19"/>
      <c r="BL116" s="19"/>
      <c r="BM116" s="19"/>
      <c r="BN116" s="12"/>
      <c r="BO116" s="19">
        <f t="shared" si="23"/>
        <v>100957921.33333333</v>
      </c>
      <c r="BP116" s="19">
        <v>104914357.33333333</v>
      </c>
      <c r="BQ116" s="19"/>
      <c r="BR116" s="19"/>
      <c r="BS116" s="19"/>
      <c r="BT116" s="19"/>
      <c r="BU116" s="19"/>
      <c r="BV116" s="19"/>
      <c r="BW116" s="19"/>
      <c r="BX116" s="19"/>
      <c r="BY116" s="19"/>
      <c r="BZ116" s="19"/>
      <c r="CA116" s="19"/>
      <c r="CB116" s="19"/>
      <c r="CC116" s="24" t="s">
        <v>102</v>
      </c>
      <c r="CD116" s="19">
        <f t="shared" si="26"/>
        <v>104914357.33333333</v>
      </c>
      <c r="CE116" s="20">
        <v>2024258990014</v>
      </c>
      <c r="CF116" s="48" t="str">
        <f>+_xlfn.XLOOKUP(P116,'[1]x METAS'!$AD$3:$AD$408,'[1]x METAS'!$AF$3:$AF$408,FALSE,0,1)</f>
        <v>Secretaría de Familia y Desarrollo social</v>
      </c>
    </row>
    <row r="117" spans="1:84" hidden="1" x14ac:dyDescent="0.25">
      <c r="A117" s="49" t="s">
        <v>477</v>
      </c>
      <c r="B117" s="12" t="s">
        <v>445</v>
      </c>
      <c r="C117" s="12" t="s">
        <v>446</v>
      </c>
      <c r="D117" s="13">
        <v>450200100</v>
      </c>
      <c r="E117" s="12" t="s">
        <v>452</v>
      </c>
      <c r="F117" s="12" t="s">
        <v>478</v>
      </c>
      <c r="G117" s="14">
        <v>1000</v>
      </c>
      <c r="H117" s="12" t="s">
        <v>114</v>
      </c>
      <c r="I117" s="14">
        <v>1000</v>
      </c>
      <c r="J117" s="14"/>
      <c r="K117" s="15">
        <f t="shared" si="15"/>
        <v>0</v>
      </c>
      <c r="L117" s="15"/>
      <c r="M117" s="14">
        <v>1000</v>
      </c>
      <c r="N117" s="14">
        <v>1000</v>
      </c>
      <c r="O117" s="16">
        <v>1000</v>
      </c>
      <c r="P117" s="16" t="str">
        <f>+_xlfn.XLOOKUP(F117,'[1]x METAS'!$X$3:$X$408,'[1]x METAS'!$AD$3:$AD$408,FALSE,0,1)</f>
        <v>Aumentar a 1000 los jóvenes que participan de la Semana de la Juventud</v>
      </c>
      <c r="Q117" s="17" t="b">
        <f>+_xlfn.XLOOKUP(P117,[2]Sheet!$C$6:$C$2261,[2]Sheet!$G$6:$G$2261,FALSE,0,1)</f>
        <v>0</v>
      </c>
      <c r="R117" s="16"/>
      <c r="S117" s="16"/>
      <c r="T117" s="16"/>
      <c r="U117" s="16"/>
      <c r="V117" s="16"/>
      <c r="W117" s="19">
        <v>114000000</v>
      </c>
      <c r="X117" s="19"/>
      <c r="Y117" s="19"/>
      <c r="Z117" s="19"/>
      <c r="AA117" s="19"/>
      <c r="AB117" s="19"/>
      <c r="AC117" s="19"/>
      <c r="AD117" s="19"/>
      <c r="AE117" s="19"/>
      <c r="AF117" s="19"/>
      <c r="AG117" s="19"/>
      <c r="AH117" s="19"/>
      <c r="AI117" s="19"/>
      <c r="AJ117" s="12"/>
      <c r="AK117" s="19">
        <f t="shared" si="24"/>
        <v>114000000</v>
      </c>
      <c r="AL117" s="19">
        <v>200000000</v>
      </c>
      <c r="AM117" s="19"/>
      <c r="AN117" s="19"/>
      <c r="AO117" s="19"/>
      <c r="AP117" s="19"/>
      <c r="AQ117" s="19"/>
      <c r="AR117" s="19"/>
      <c r="AS117" s="19"/>
      <c r="AT117" s="19"/>
      <c r="AU117" s="19"/>
      <c r="AV117" s="19"/>
      <c r="AW117" s="19"/>
      <c r="AX117" s="19"/>
      <c r="AY117" s="12"/>
      <c r="AZ117" s="19">
        <f t="shared" si="25"/>
        <v>200000000</v>
      </c>
      <c r="BA117" s="19">
        <v>206000000</v>
      </c>
      <c r="BB117" s="19"/>
      <c r="BC117" s="19"/>
      <c r="BD117" s="19"/>
      <c r="BE117" s="19"/>
      <c r="BF117" s="19"/>
      <c r="BG117" s="19"/>
      <c r="BH117" s="19"/>
      <c r="BI117" s="19"/>
      <c r="BJ117" s="19"/>
      <c r="BK117" s="19"/>
      <c r="BL117" s="19"/>
      <c r="BM117" s="19"/>
      <c r="BN117" s="12"/>
      <c r="BO117" s="19">
        <f t="shared" si="23"/>
        <v>206000000</v>
      </c>
      <c r="BP117" s="19">
        <v>212180000</v>
      </c>
      <c r="BQ117" s="19"/>
      <c r="BR117" s="19"/>
      <c r="BS117" s="19"/>
      <c r="BT117" s="19"/>
      <c r="BU117" s="19"/>
      <c r="BV117" s="19"/>
      <c r="BW117" s="19"/>
      <c r="BX117" s="19"/>
      <c r="BY117" s="19"/>
      <c r="BZ117" s="19"/>
      <c r="CA117" s="19"/>
      <c r="CB117" s="19"/>
      <c r="CC117" s="24" t="s">
        <v>102</v>
      </c>
      <c r="CD117" s="19">
        <f t="shared" si="26"/>
        <v>212180000</v>
      </c>
      <c r="CE117" s="20">
        <v>2024258990018</v>
      </c>
      <c r="CF117" s="48" t="str">
        <f>+_xlfn.XLOOKUP(P117,'[1]x METAS'!$AD$3:$AD$408,'[1]x METAS'!$AF$3:$AF$408,FALSE,0,1)</f>
        <v>Secretaría de Familia y Desarrollo Social</v>
      </c>
    </row>
    <row r="118" spans="1:84" hidden="1" x14ac:dyDescent="0.25">
      <c r="A118" s="49" t="s">
        <v>479</v>
      </c>
      <c r="B118" s="12" t="s">
        <v>445</v>
      </c>
      <c r="C118" s="12" t="s">
        <v>446</v>
      </c>
      <c r="D118" s="13">
        <v>450200100</v>
      </c>
      <c r="E118" s="12" t="s">
        <v>452</v>
      </c>
      <c r="F118" s="12" t="s">
        <v>480</v>
      </c>
      <c r="G118" s="14">
        <v>600</v>
      </c>
      <c r="H118" s="12" t="s">
        <v>114</v>
      </c>
      <c r="I118" s="14">
        <v>100</v>
      </c>
      <c r="J118" s="14"/>
      <c r="K118" s="15">
        <f t="shared" si="15"/>
        <v>0</v>
      </c>
      <c r="L118" s="15"/>
      <c r="M118" s="14">
        <v>266</v>
      </c>
      <c r="N118" s="14">
        <v>433</v>
      </c>
      <c r="O118" s="16">
        <v>600</v>
      </c>
      <c r="P118" s="16" t="str">
        <f>+_xlfn.XLOOKUP(F118,'[1]x METAS'!$X$3:$X$408,'[1]x METAS'!$AD$3:$AD$408,FALSE,0,1)</f>
        <v>Aumentar a 600 jóvenes beneficiados con actividades de educación, emprendimiento y fortalecimiento de procesos comunitarios desarrollados en la Casa de la Juventud</v>
      </c>
      <c r="Q118" s="17" t="b">
        <f>+_xlfn.XLOOKUP(P118,[2]Sheet!$C$6:$C$2261,[2]Sheet!$G$6:$G$2261,FALSE,0,1)</f>
        <v>0</v>
      </c>
      <c r="R118" s="16"/>
      <c r="S118" s="16"/>
      <c r="T118" s="16"/>
      <c r="U118" s="16"/>
      <c r="V118" s="16"/>
      <c r="W118" s="19">
        <v>0</v>
      </c>
      <c r="X118" s="19"/>
      <c r="Y118" s="19"/>
      <c r="Z118" s="19"/>
      <c r="AA118" s="19"/>
      <c r="AB118" s="19"/>
      <c r="AC118" s="19"/>
      <c r="AD118" s="19"/>
      <c r="AE118" s="19"/>
      <c r="AF118" s="19"/>
      <c r="AG118" s="19"/>
      <c r="AH118" s="19"/>
      <c r="AI118" s="19"/>
      <c r="AJ118" s="12"/>
      <c r="AK118" s="19">
        <f t="shared" si="24"/>
        <v>0</v>
      </c>
      <c r="AL118" s="19">
        <v>120000000</v>
      </c>
      <c r="AM118" s="19"/>
      <c r="AN118" s="19"/>
      <c r="AO118" s="19"/>
      <c r="AP118" s="19"/>
      <c r="AQ118" s="19"/>
      <c r="AR118" s="19"/>
      <c r="AS118" s="19"/>
      <c r="AT118" s="19"/>
      <c r="AU118" s="19"/>
      <c r="AV118" s="19"/>
      <c r="AW118" s="19"/>
      <c r="AX118" s="19"/>
      <c r="AY118" s="12"/>
      <c r="AZ118" s="19">
        <f t="shared" si="25"/>
        <v>120000000</v>
      </c>
      <c r="BA118" s="19">
        <v>75600800</v>
      </c>
      <c r="BB118" s="19"/>
      <c r="BC118" s="19"/>
      <c r="BD118" s="19"/>
      <c r="BE118" s="19"/>
      <c r="BF118" s="19"/>
      <c r="BG118" s="19"/>
      <c r="BH118" s="19"/>
      <c r="BI118" s="19"/>
      <c r="BJ118" s="19"/>
      <c r="BK118" s="19"/>
      <c r="BL118" s="19"/>
      <c r="BM118" s="19"/>
      <c r="BN118" s="12"/>
      <c r="BO118" s="19">
        <f t="shared" si="23"/>
        <v>75600800</v>
      </c>
      <c r="BP118" s="19">
        <v>78238424</v>
      </c>
      <c r="BQ118" s="19"/>
      <c r="BR118" s="19"/>
      <c r="BS118" s="19"/>
      <c r="BT118" s="19"/>
      <c r="BU118" s="19"/>
      <c r="BV118" s="19"/>
      <c r="BW118" s="19"/>
      <c r="BX118" s="19"/>
      <c r="BY118" s="19"/>
      <c r="BZ118" s="19"/>
      <c r="CA118" s="19"/>
      <c r="CB118" s="19"/>
      <c r="CC118" s="24" t="s">
        <v>102</v>
      </c>
      <c r="CD118" s="19">
        <f t="shared" si="26"/>
        <v>78238424</v>
      </c>
      <c r="CE118" s="20">
        <v>2024258990018</v>
      </c>
      <c r="CF118" s="48" t="str">
        <f>+_xlfn.XLOOKUP(P118,'[1]x METAS'!$AD$3:$AD$408,'[1]x METAS'!$AF$3:$AF$408,FALSE,0,1)</f>
        <v>Secretaría de Familia y Desarrollo social</v>
      </c>
    </row>
    <row r="119" spans="1:84" hidden="1" x14ac:dyDescent="0.25">
      <c r="A119" s="49" t="s">
        <v>481</v>
      </c>
      <c r="B119" s="12" t="s">
        <v>445</v>
      </c>
      <c r="C119" s="12" t="s">
        <v>446</v>
      </c>
      <c r="D119" s="13">
        <v>459902504</v>
      </c>
      <c r="E119" s="12" t="s">
        <v>482</v>
      </c>
      <c r="F119" s="12" t="s">
        <v>483</v>
      </c>
      <c r="G119" s="14">
        <v>1</v>
      </c>
      <c r="H119" s="12" t="s">
        <v>114</v>
      </c>
      <c r="I119" s="14">
        <v>0</v>
      </c>
      <c r="J119" s="14"/>
      <c r="K119" s="15" t="e">
        <f t="shared" si="15"/>
        <v>#DIV/0!</v>
      </c>
      <c r="L119" s="15"/>
      <c r="M119" s="14">
        <v>0.4</v>
      </c>
      <c r="N119" s="14">
        <v>1</v>
      </c>
      <c r="O119" s="16">
        <v>1</v>
      </c>
      <c r="P119" s="16" t="str">
        <f>+_xlfn.XLOOKUP(F119,'[1]x METAS'!$X$3:$X$408,'[1]x METAS'!$AD$3:$AD$408,FALSE,0,1)</f>
        <v>Implementar el observatorio de juventudes con información estadística en circulación</v>
      </c>
      <c r="Q119" s="17" t="b">
        <f>+_xlfn.XLOOKUP(P119,[2]Sheet!$C$6:$C$2261,[2]Sheet!$G$6:$G$2261,FALSE,0,1)</f>
        <v>0</v>
      </c>
      <c r="R119" s="16"/>
      <c r="S119" s="16"/>
      <c r="T119" s="16"/>
      <c r="U119" s="16"/>
      <c r="V119" s="16"/>
      <c r="W119" s="19">
        <v>0</v>
      </c>
      <c r="X119" s="19"/>
      <c r="Y119" s="19"/>
      <c r="Z119" s="19"/>
      <c r="AA119" s="19"/>
      <c r="AB119" s="19"/>
      <c r="AC119" s="19"/>
      <c r="AD119" s="19"/>
      <c r="AE119" s="19"/>
      <c r="AF119" s="19"/>
      <c r="AG119" s="19"/>
      <c r="AH119" s="19"/>
      <c r="AI119" s="19"/>
      <c r="AJ119" s="12"/>
      <c r="AK119" s="19">
        <f t="shared" si="24"/>
        <v>0</v>
      </c>
      <c r="AL119" s="19">
        <v>38412000</v>
      </c>
      <c r="AM119" s="19"/>
      <c r="AN119" s="19"/>
      <c r="AO119" s="19"/>
      <c r="AP119" s="19"/>
      <c r="AQ119" s="19"/>
      <c r="AR119" s="19"/>
      <c r="AS119" s="19"/>
      <c r="AT119" s="19"/>
      <c r="AU119" s="19"/>
      <c r="AV119" s="19"/>
      <c r="AW119" s="19"/>
      <c r="AX119" s="19"/>
      <c r="AY119" s="12"/>
      <c r="AZ119" s="19">
        <f t="shared" si="25"/>
        <v>38412000</v>
      </c>
      <c r="BA119" s="19">
        <v>39564360</v>
      </c>
      <c r="BB119" s="19"/>
      <c r="BC119" s="19"/>
      <c r="BD119" s="19"/>
      <c r="BE119" s="19"/>
      <c r="BF119" s="19"/>
      <c r="BG119" s="19"/>
      <c r="BH119" s="19"/>
      <c r="BI119" s="19"/>
      <c r="BJ119" s="19"/>
      <c r="BK119" s="19"/>
      <c r="BL119" s="19"/>
      <c r="BM119" s="19"/>
      <c r="BN119" s="12"/>
      <c r="BO119" s="19">
        <f t="shared" si="23"/>
        <v>39564360</v>
      </c>
      <c r="BP119" s="19">
        <v>40751290.800000004</v>
      </c>
      <c r="BQ119" s="19"/>
      <c r="BR119" s="19"/>
      <c r="BS119" s="19"/>
      <c r="BT119" s="19"/>
      <c r="BU119" s="19"/>
      <c r="BV119" s="19"/>
      <c r="BW119" s="19"/>
      <c r="BX119" s="19"/>
      <c r="BY119" s="19"/>
      <c r="BZ119" s="19"/>
      <c r="CA119" s="19"/>
      <c r="CB119" s="19"/>
      <c r="CC119" s="24" t="s">
        <v>102</v>
      </c>
      <c r="CD119" s="19">
        <f t="shared" si="26"/>
        <v>40751290.800000004</v>
      </c>
      <c r="CE119" s="20">
        <v>2024258990019</v>
      </c>
      <c r="CF119" s="48" t="str">
        <f>+_xlfn.XLOOKUP(P119,'[1]x METAS'!$AD$3:$AD$408,'[1]x METAS'!$AF$3:$AF$408,FALSE,0,1)</f>
        <v>Secretaría de Familia y Desarrollo social</v>
      </c>
    </row>
    <row r="120" spans="1:84" hidden="1" x14ac:dyDescent="0.25">
      <c r="A120" s="49" t="s">
        <v>484</v>
      </c>
      <c r="B120" s="12" t="s">
        <v>445</v>
      </c>
      <c r="C120" s="12" t="s">
        <v>446</v>
      </c>
      <c r="D120" s="13">
        <v>450200100</v>
      </c>
      <c r="E120" s="12" t="s">
        <v>452</v>
      </c>
      <c r="F120" s="12" t="s">
        <v>485</v>
      </c>
      <c r="G120" s="14">
        <v>3</v>
      </c>
      <c r="H120" s="12" t="s">
        <v>114</v>
      </c>
      <c r="I120" s="14">
        <v>3</v>
      </c>
      <c r="J120" s="14"/>
      <c r="K120" s="15">
        <f t="shared" si="15"/>
        <v>0</v>
      </c>
      <c r="L120" s="15"/>
      <c r="M120" s="14">
        <v>3</v>
      </c>
      <c r="N120" s="14">
        <v>3</v>
      </c>
      <c r="O120" s="16">
        <v>3</v>
      </c>
      <c r="P120" s="16" t="str">
        <f>+_xlfn.XLOOKUP(F120,'[1]x METAS'!$X$3:$X$408,'[1]x METAS'!$AD$3:$AD$408,FALSE,0,1)</f>
        <v>Mantener la asistencia técnica, psicosocial, jurídica y de trabajo social a las 3 instancias de participación juvenil 
(CMJ, CCyDJ y plataforma de juventudes)</v>
      </c>
      <c r="Q120" s="17">
        <f>+_xlfn.XLOOKUP(P120,[2]Sheet!$C$6:$C$2261,[2]Sheet!$G$6:$G$2261,FALSE,0,1)</f>
        <v>9000000</v>
      </c>
      <c r="R120" s="18">
        <f>+_xlfn.XLOOKUP(P120,[2]Sheet!$C$2:$C$2261,[2]Sheet!$J$2:$J$2261,FALSE,0,1)</f>
        <v>9000000</v>
      </c>
      <c r="S120" s="15">
        <f>+R120/Q120</f>
        <v>1</v>
      </c>
      <c r="T120" s="15"/>
      <c r="U120" s="15"/>
      <c r="V120" s="15"/>
      <c r="W120" s="19">
        <v>9000000</v>
      </c>
      <c r="X120" s="19"/>
      <c r="Y120" s="19"/>
      <c r="Z120" s="19"/>
      <c r="AA120" s="19"/>
      <c r="AB120" s="19"/>
      <c r="AC120" s="19"/>
      <c r="AD120" s="19"/>
      <c r="AE120" s="19"/>
      <c r="AF120" s="19"/>
      <c r="AG120" s="19"/>
      <c r="AH120" s="19"/>
      <c r="AI120" s="19"/>
      <c r="AJ120" s="12"/>
      <c r="AK120" s="19">
        <f t="shared" si="24"/>
        <v>9000000</v>
      </c>
      <c r="AL120" s="19">
        <v>49500000</v>
      </c>
      <c r="AM120" s="19"/>
      <c r="AN120" s="19"/>
      <c r="AO120" s="19"/>
      <c r="AP120" s="19"/>
      <c r="AQ120" s="19"/>
      <c r="AR120" s="19"/>
      <c r="AS120" s="19"/>
      <c r="AT120" s="19"/>
      <c r="AU120" s="19"/>
      <c r="AV120" s="19"/>
      <c r="AW120" s="19"/>
      <c r="AX120" s="19"/>
      <c r="AY120" s="12"/>
      <c r="AZ120" s="19">
        <f t="shared" si="25"/>
        <v>49500000</v>
      </c>
      <c r="BA120" s="19">
        <v>50985000</v>
      </c>
      <c r="BB120" s="19"/>
      <c r="BC120" s="19"/>
      <c r="BD120" s="19"/>
      <c r="BE120" s="19"/>
      <c r="BF120" s="19"/>
      <c r="BG120" s="19"/>
      <c r="BH120" s="19"/>
      <c r="BI120" s="19"/>
      <c r="BJ120" s="19"/>
      <c r="BK120" s="19"/>
      <c r="BL120" s="19"/>
      <c r="BM120" s="19"/>
      <c r="BN120" s="12"/>
      <c r="BO120" s="19">
        <f t="shared" si="23"/>
        <v>50985000</v>
      </c>
      <c r="BP120" s="19">
        <v>52387309</v>
      </c>
      <c r="BQ120" s="19"/>
      <c r="BR120" s="19"/>
      <c r="BS120" s="19"/>
      <c r="BT120" s="19"/>
      <c r="BU120" s="19"/>
      <c r="BV120" s="19"/>
      <c r="BW120" s="19"/>
      <c r="BX120" s="19"/>
      <c r="BY120" s="19"/>
      <c r="BZ120" s="19"/>
      <c r="CA120" s="19"/>
      <c r="CB120" s="19"/>
      <c r="CC120" s="24" t="s">
        <v>102</v>
      </c>
      <c r="CD120" s="19">
        <f t="shared" si="26"/>
        <v>52387309</v>
      </c>
      <c r="CE120" s="20">
        <v>2024258990018</v>
      </c>
      <c r="CF120" s="48" t="str">
        <f>+_xlfn.XLOOKUP(P120,'[1]x METAS'!$AD$3:$AD$408,'[1]x METAS'!$AF$3:$AF$408,FALSE,0,1)</f>
        <v>Secretaría de Familia y Desarrollo social</v>
      </c>
    </row>
    <row r="121" spans="1:84" hidden="1" x14ac:dyDescent="0.25">
      <c r="A121" s="49" t="s">
        <v>486</v>
      </c>
      <c r="B121" s="12" t="s">
        <v>445</v>
      </c>
      <c r="C121" s="12" t="s">
        <v>446</v>
      </c>
      <c r="D121" s="13">
        <v>410205100</v>
      </c>
      <c r="E121" s="12" t="s">
        <v>466</v>
      </c>
      <c r="F121" s="12" t="s">
        <v>487</v>
      </c>
      <c r="G121" s="14">
        <v>1</v>
      </c>
      <c r="H121" s="12" t="s">
        <v>114</v>
      </c>
      <c r="I121" s="14">
        <v>0</v>
      </c>
      <c r="J121" s="14"/>
      <c r="K121" s="15" t="e">
        <f t="shared" si="15"/>
        <v>#DIV/0!</v>
      </c>
      <c r="L121" s="15"/>
      <c r="M121" s="14">
        <v>0.6</v>
      </c>
      <c r="N121" s="14">
        <v>1</v>
      </c>
      <c r="O121" s="16">
        <v>1</v>
      </c>
      <c r="P121" s="16" t="str">
        <f>+_xlfn.XLOOKUP(F121,'[1]x METAS'!$X$3:$X$408,'[1]x METAS'!$AD$3:$AD$408,FALSE,0,1)</f>
        <v>Formulación e inicio de la implementación de la  Política Pública de las Juventudes en el municipio</v>
      </c>
      <c r="Q121" s="17" t="b">
        <f>+_xlfn.XLOOKUP(P121,[2]Sheet!$C$6:$C$2261,[2]Sheet!$G$6:$G$2261,FALSE,0,1)</f>
        <v>0</v>
      </c>
      <c r="R121" s="16"/>
      <c r="S121" s="16"/>
      <c r="T121" s="16"/>
      <c r="U121" s="16"/>
      <c r="V121" s="16"/>
      <c r="W121" s="19">
        <v>0</v>
      </c>
      <c r="X121" s="19"/>
      <c r="Y121" s="19"/>
      <c r="Z121" s="19"/>
      <c r="AA121" s="19"/>
      <c r="AB121" s="19"/>
      <c r="AC121" s="19"/>
      <c r="AD121" s="19"/>
      <c r="AE121" s="19"/>
      <c r="AF121" s="19"/>
      <c r="AG121" s="19"/>
      <c r="AH121" s="19"/>
      <c r="AI121" s="19"/>
      <c r="AJ121" s="12"/>
      <c r="AK121" s="19">
        <f t="shared" si="24"/>
        <v>0</v>
      </c>
      <c r="AL121" s="19">
        <v>50000000</v>
      </c>
      <c r="AM121" s="19"/>
      <c r="AN121" s="19"/>
      <c r="AO121" s="19"/>
      <c r="AP121" s="19"/>
      <c r="AQ121" s="19"/>
      <c r="AR121" s="19"/>
      <c r="AS121" s="19"/>
      <c r="AT121" s="19"/>
      <c r="AU121" s="19"/>
      <c r="AV121" s="19"/>
      <c r="AW121" s="19"/>
      <c r="AX121" s="19"/>
      <c r="AY121" s="12"/>
      <c r="AZ121" s="19">
        <f t="shared" si="25"/>
        <v>50000000</v>
      </c>
      <c r="BA121" s="19">
        <v>30000000</v>
      </c>
      <c r="BB121" s="19"/>
      <c r="BC121" s="19"/>
      <c r="BD121" s="19"/>
      <c r="BE121" s="19"/>
      <c r="BF121" s="19"/>
      <c r="BG121" s="19"/>
      <c r="BH121" s="19"/>
      <c r="BI121" s="19"/>
      <c r="BJ121" s="19"/>
      <c r="BK121" s="19"/>
      <c r="BL121" s="19"/>
      <c r="BM121" s="19"/>
      <c r="BN121" s="12"/>
      <c r="BO121" s="19">
        <f t="shared" si="23"/>
        <v>30000000</v>
      </c>
      <c r="BP121" s="19"/>
      <c r="BQ121" s="19"/>
      <c r="BR121" s="19"/>
      <c r="BS121" s="19"/>
      <c r="BT121" s="19"/>
      <c r="BU121" s="19"/>
      <c r="BV121" s="19"/>
      <c r="BW121" s="19"/>
      <c r="BX121" s="19"/>
      <c r="BY121" s="19"/>
      <c r="BZ121" s="19"/>
      <c r="CA121" s="19"/>
      <c r="CB121" s="19"/>
      <c r="CC121" s="24" t="s">
        <v>102</v>
      </c>
      <c r="CD121" s="19">
        <f t="shared" si="26"/>
        <v>0</v>
      </c>
      <c r="CE121" s="20">
        <v>2024258990014</v>
      </c>
      <c r="CF121" s="48" t="str">
        <f>+_xlfn.XLOOKUP(P121,'[1]x METAS'!$AD$3:$AD$408,'[1]x METAS'!$AF$3:$AF$408,FALSE,0,1)</f>
        <v>Secretaría de Familia y Desarrollo social</v>
      </c>
    </row>
    <row r="122" spans="1:84" hidden="1" x14ac:dyDescent="0.25">
      <c r="A122" s="49" t="s">
        <v>488</v>
      </c>
      <c r="B122" s="12" t="s">
        <v>445</v>
      </c>
      <c r="C122" s="12" t="s">
        <v>446</v>
      </c>
      <c r="D122" s="13">
        <v>410300500</v>
      </c>
      <c r="E122" s="12" t="s">
        <v>489</v>
      </c>
      <c r="F122" s="12" t="s">
        <v>490</v>
      </c>
      <c r="G122" s="14">
        <v>50</v>
      </c>
      <c r="H122" s="12" t="s">
        <v>114</v>
      </c>
      <c r="I122" s="14">
        <v>5</v>
      </c>
      <c r="J122" s="14"/>
      <c r="K122" s="15">
        <f t="shared" si="15"/>
        <v>0</v>
      </c>
      <c r="L122" s="15"/>
      <c r="M122" s="14">
        <v>20</v>
      </c>
      <c r="N122" s="14">
        <v>32</v>
      </c>
      <c r="O122" s="16">
        <v>50</v>
      </c>
      <c r="P122" s="16" t="str">
        <f>+_xlfn.XLOOKUP(F122,'[1]x METAS'!$X$3:$X$408,'[1]x METAS'!$AD$3:$AD$408,FALSE,0,1)</f>
        <v>Aumentar a 50 los proyectos juveniles de emprendimiento formulados, viabilizados e implementados en el municipio</v>
      </c>
      <c r="Q122" s="17">
        <f>+_xlfn.XLOOKUP(P122,[2]Sheet!$C$6:$C$2261,[2]Sheet!$G$6:$G$2261,FALSE,0,1)</f>
        <v>15284180</v>
      </c>
      <c r="R122" s="18">
        <f>+_xlfn.XLOOKUP(P122,[2]Sheet!$C$2:$C$2261,[2]Sheet!$J$2:$J$2261,FALSE,0,1)</f>
        <v>15284180</v>
      </c>
      <c r="S122" s="15">
        <f t="shared" ref="S122:S124" si="28">+R122/Q122</f>
        <v>1</v>
      </c>
      <c r="T122" s="15"/>
      <c r="U122" s="15"/>
      <c r="V122" s="15"/>
      <c r="W122" s="19">
        <v>24849806</v>
      </c>
      <c r="X122" s="19"/>
      <c r="Y122" s="19"/>
      <c r="Z122" s="19"/>
      <c r="AA122" s="19"/>
      <c r="AB122" s="19"/>
      <c r="AC122" s="19"/>
      <c r="AD122" s="19"/>
      <c r="AE122" s="19"/>
      <c r="AF122" s="19"/>
      <c r="AG122" s="19"/>
      <c r="AH122" s="19"/>
      <c r="AI122" s="19"/>
      <c r="AJ122" s="12"/>
      <c r="AK122" s="19">
        <f t="shared" si="24"/>
        <v>24849806</v>
      </c>
      <c r="AL122" s="19">
        <v>80025000</v>
      </c>
      <c r="AM122" s="19"/>
      <c r="AN122" s="19"/>
      <c r="AO122" s="19"/>
      <c r="AP122" s="19"/>
      <c r="AQ122" s="19"/>
      <c r="AR122" s="19"/>
      <c r="AS122" s="19"/>
      <c r="AT122" s="19"/>
      <c r="AU122" s="19"/>
      <c r="AV122" s="19"/>
      <c r="AW122" s="19"/>
      <c r="AX122" s="19"/>
      <c r="AY122" s="12"/>
      <c r="AZ122" s="19">
        <f t="shared" si="25"/>
        <v>80025000</v>
      </c>
      <c r="BA122" s="19">
        <v>82425750</v>
      </c>
      <c r="BB122" s="19"/>
      <c r="BC122" s="19"/>
      <c r="BD122" s="19"/>
      <c r="BE122" s="19"/>
      <c r="BF122" s="19"/>
      <c r="BG122" s="19"/>
      <c r="BH122" s="19"/>
      <c r="BI122" s="19"/>
      <c r="BJ122" s="19"/>
      <c r="BK122" s="19"/>
      <c r="BL122" s="19"/>
      <c r="BM122" s="19"/>
      <c r="BN122" s="12"/>
      <c r="BO122" s="19">
        <f t="shared" si="23"/>
        <v>82425750</v>
      </c>
      <c r="BP122" s="19">
        <v>85048716</v>
      </c>
      <c r="BQ122" s="19"/>
      <c r="BR122" s="19"/>
      <c r="BS122" s="19"/>
      <c r="BT122" s="19"/>
      <c r="BU122" s="19"/>
      <c r="BV122" s="19"/>
      <c r="BW122" s="19"/>
      <c r="BX122" s="19"/>
      <c r="BY122" s="19"/>
      <c r="BZ122" s="19"/>
      <c r="CA122" s="19"/>
      <c r="CB122" s="19"/>
      <c r="CC122" s="24" t="s">
        <v>102</v>
      </c>
      <c r="CD122" s="19">
        <f t="shared" si="26"/>
        <v>85048716</v>
      </c>
      <c r="CE122" s="20">
        <v>2024258990015</v>
      </c>
      <c r="CF122" s="48" t="str">
        <f>+_xlfn.XLOOKUP(P122,'[1]x METAS'!$AD$3:$AD$408,'[1]x METAS'!$AF$3:$AF$408,FALSE,0,1)</f>
        <v>Secretaría de Familia y Desarrollo social</v>
      </c>
    </row>
    <row r="123" spans="1:84" hidden="1" x14ac:dyDescent="0.25">
      <c r="A123" s="49" t="s">
        <v>491</v>
      </c>
      <c r="B123" s="12" t="s">
        <v>445</v>
      </c>
      <c r="C123" s="12" t="s">
        <v>446</v>
      </c>
      <c r="D123" s="13" t="s">
        <v>492</v>
      </c>
      <c r="E123" s="12" t="s">
        <v>493</v>
      </c>
      <c r="F123" s="12" t="s">
        <v>494</v>
      </c>
      <c r="G123" s="14">
        <v>5</v>
      </c>
      <c r="H123" s="12" t="s">
        <v>91</v>
      </c>
      <c r="I123" s="14">
        <v>0</v>
      </c>
      <c r="J123" s="14"/>
      <c r="K123" s="15" t="e">
        <f t="shared" si="15"/>
        <v>#DIV/0!</v>
      </c>
      <c r="L123" s="15"/>
      <c r="M123" s="14">
        <v>2</v>
      </c>
      <c r="N123" s="14">
        <v>2</v>
      </c>
      <c r="O123" s="16">
        <v>1</v>
      </c>
      <c r="P123" s="16" t="str">
        <f>+_xlfn.XLOOKUP(F123,'[1]x METAS'!$X$3:$X$408,'[1]x METAS'!$AD$3:$AD$408,FALSE,0,1)</f>
        <v>Crear 5 semilleros de participación e incidencia juvenil</v>
      </c>
      <c r="Q123" s="17">
        <f>+_xlfn.XLOOKUP(P123,[2]Sheet!$C$6:$C$2261,[2]Sheet!$G$6:$G$2261,FALSE,0,1)</f>
        <v>25849806</v>
      </c>
      <c r="R123" s="18">
        <f>+_xlfn.XLOOKUP(P123,[2]Sheet!$C$2:$C$2261,[2]Sheet!$J$2:$J$2261,FALSE,0,1)</f>
        <v>25849806</v>
      </c>
      <c r="S123" s="15">
        <f t="shared" si="28"/>
        <v>1</v>
      </c>
      <c r="T123" s="15"/>
      <c r="U123" s="15"/>
      <c r="V123" s="15"/>
      <c r="W123" s="19">
        <v>25849806</v>
      </c>
      <c r="X123" s="19"/>
      <c r="Y123" s="19"/>
      <c r="Z123" s="19"/>
      <c r="AA123" s="19"/>
      <c r="AB123" s="19"/>
      <c r="AC123" s="19"/>
      <c r="AD123" s="19"/>
      <c r="AE123" s="19"/>
      <c r="AF123" s="19"/>
      <c r="AG123" s="19"/>
      <c r="AH123" s="19"/>
      <c r="AI123" s="19"/>
      <c r="AJ123" s="12"/>
      <c r="AK123" s="19">
        <f t="shared" si="24"/>
        <v>25849806</v>
      </c>
      <c r="AL123" s="19">
        <v>119963612</v>
      </c>
      <c r="AM123" s="19"/>
      <c r="AN123" s="19"/>
      <c r="AO123" s="19"/>
      <c r="AP123" s="19"/>
      <c r="AQ123" s="19"/>
      <c r="AR123" s="19"/>
      <c r="AS123" s="19"/>
      <c r="AT123" s="19"/>
      <c r="AU123" s="19"/>
      <c r="AV123" s="19"/>
      <c r="AW123" s="19"/>
      <c r="AX123" s="19"/>
      <c r="AY123" s="12"/>
      <c r="AZ123" s="19">
        <f t="shared" si="25"/>
        <v>119963612</v>
      </c>
      <c r="BA123" s="19">
        <v>123562520.36</v>
      </c>
      <c r="BB123" s="19"/>
      <c r="BC123" s="19"/>
      <c r="BD123" s="19"/>
      <c r="BE123" s="19"/>
      <c r="BF123" s="19"/>
      <c r="BG123" s="19"/>
      <c r="BH123" s="19"/>
      <c r="BI123" s="19"/>
      <c r="BJ123" s="19"/>
      <c r="BK123" s="19"/>
      <c r="BL123" s="19"/>
      <c r="BM123" s="19"/>
      <c r="BN123" s="12"/>
      <c r="BO123" s="19">
        <f t="shared" si="23"/>
        <v>123562520.36</v>
      </c>
      <c r="BP123" s="19">
        <v>63634697.985399999</v>
      </c>
      <c r="BQ123" s="19"/>
      <c r="BR123" s="19"/>
      <c r="BS123" s="19"/>
      <c r="BT123" s="19"/>
      <c r="BU123" s="19"/>
      <c r="BV123" s="19"/>
      <c r="BW123" s="19"/>
      <c r="BX123" s="19"/>
      <c r="BY123" s="19"/>
      <c r="BZ123" s="19"/>
      <c r="CA123" s="19"/>
      <c r="CB123" s="19"/>
      <c r="CC123" s="24" t="s">
        <v>102</v>
      </c>
      <c r="CD123" s="19">
        <f t="shared" si="26"/>
        <v>63634697.985399999</v>
      </c>
      <c r="CE123" s="20">
        <v>2024258990014</v>
      </c>
      <c r="CF123" s="48" t="str">
        <f>+_xlfn.XLOOKUP(P123,'[1]x METAS'!$AD$3:$AD$408,'[1]x METAS'!$AF$3:$AF$408,FALSE,0,1)</f>
        <v>Secretaría de Familia y Desarrollo social</v>
      </c>
    </row>
    <row r="124" spans="1:84" hidden="1" x14ac:dyDescent="0.25">
      <c r="A124" s="49" t="s">
        <v>495</v>
      </c>
      <c r="B124" s="12" t="s">
        <v>445</v>
      </c>
      <c r="C124" s="12" t="s">
        <v>446</v>
      </c>
      <c r="D124" s="13" t="s">
        <v>496</v>
      </c>
      <c r="E124" s="12" t="s">
        <v>497</v>
      </c>
      <c r="F124" s="12" t="s">
        <v>498</v>
      </c>
      <c r="G124" s="14">
        <v>1</v>
      </c>
      <c r="H124" s="12" t="s">
        <v>114</v>
      </c>
      <c r="I124" s="14">
        <v>0.2</v>
      </c>
      <c r="J124" s="14"/>
      <c r="K124" s="15">
        <f t="shared" si="15"/>
        <v>0</v>
      </c>
      <c r="L124" s="15"/>
      <c r="M124" s="14">
        <v>1</v>
      </c>
      <c r="N124" s="14">
        <v>1</v>
      </c>
      <c r="O124" s="16">
        <v>1</v>
      </c>
      <c r="P124" s="16" t="str">
        <f>+_xlfn.XLOOKUP(F124,'[1]x METAS'!$X$3:$X$408,'[1]x METAS'!$AD$3:$AD$408,FALSE,0,1)</f>
        <v xml:space="preserve">Crear y poner en funcionamiento la Línea Púrpura, para atención y activación de RIA frente a cualquier tipo de violencia contra las mujeres </v>
      </c>
      <c r="Q124" s="17">
        <f>+_xlfn.XLOOKUP(P124,[2]Sheet!$C$6:$C$2261,[2]Sheet!$G$6:$G$2261,FALSE,0,1)</f>
        <v>81600000</v>
      </c>
      <c r="R124" s="18">
        <f>+_xlfn.XLOOKUP(P124,[2]Sheet!$C$2:$C$2261,[2]Sheet!$J$2:$J$2261,FALSE,0,1)</f>
        <v>12500000</v>
      </c>
      <c r="S124" s="15">
        <f t="shared" si="28"/>
        <v>0.15318627450980393</v>
      </c>
      <c r="T124" s="15"/>
      <c r="U124" s="15"/>
      <c r="V124" s="15"/>
      <c r="W124" s="19">
        <v>81600000</v>
      </c>
      <c r="X124" s="19"/>
      <c r="Y124" s="19"/>
      <c r="Z124" s="19"/>
      <c r="AA124" s="19"/>
      <c r="AB124" s="19"/>
      <c r="AC124" s="19"/>
      <c r="AD124" s="19"/>
      <c r="AE124" s="19"/>
      <c r="AF124" s="19"/>
      <c r="AG124" s="19"/>
      <c r="AH124" s="19"/>
      <c r="AI124" s="19"/>
      <c r="AJ124" s="12"/>
      <c r="AK124" s="19">
        <f t="shared" si="24"/>
        <v>81600000</v>
      </c>
      <c r="AL124" s="19">
        <v>480000000</v>
      </c>
      <c r="AM124" s="19"/>
      <c r="AN124" s="19"/>
      <c r="AO124" s="19"/>
      <c r="AP124" s="19"/>
      <c r="AQ124" s="19"/>
      <c r="AR124" s="19"/>
      <c r="AS124" s="19"/>
      <c r="AT124" s="19"/>
      <c r="AU124" s="19"/>
      <c r="AV124" s="19"/>
      <c r="AW124" s="19"/>
      <c r="AX124" s="19"/>
      <c r="AY124" s="12"/>
      <c r="AZ124" s="19">
        <f t="shared" si="25"/>
        <v>480000000</v>
      </c>
      <c r="BA124" s="19">
        <v>400000000</v>
      </c>
      <c r="BB124" s="19"/>
      <c r="BC124" s="19"/>
      <c r="BD124" s="19"/>
      <c r="BE124" s="19"/>
      <c r="BF124" s="19"/>
      <c r="BG124" s="19"/>
      <c r="BH124" s="19"/>
      <c r="BI124" s="19"/>
      <c r="BJ124" s="19"/>
      <c r="BK124" s="19"/>
      <c r="BL124" s="19"/>
      <c r="BM124" s="19"/>
      <c r="BN124" s="12"/>
      <c r="BO124" s="19">
        <f t="shared" si="23"/>
        <v>400000000</v>
      </c>
      <c r="BP124" s="19">
        <v>412000000</v>
      </c>
      <c r="BQ124" s="19"/>
      <c r="BR124" s="19"/>
      <c r="BS124" s="19"/>
      <c r="BT124" s="19"/>
      <c r="BU124" s="19"/>
      <c r="BV124" s="19"/>
      <c r="BW124" s="19"/>
      <c r="BX124" s="19"/>
      <c r="BY124" s="19"/>
      <c r="BZ124" s="19"/>
      <c r="CA124" s="19"/>
      <c r="CB124" s="19"/>
      <c r="CC124" s="24" t="s">
        <v>102</v>
      </c>
      <c r="CD124" s="19">
        <f t="shared" si="26"/>
        <v>412000000</v>
      </c>
      <c r="CE124" s="20">
        <v>2024258990018</v>
      </c>
      <c r="CF124" s="48" t="str">
        <f>+_xlfn.XLOOKUP(P124,'[1]x METAS'!$AD$3:$AD$408,'[1]x METAS'!$AF$3:$AF$408,FALSE,0,1)</f>
        <v>Secretaría de Familia y Desarrollo social</v>
      </c>
    </row>
    <row r="125" spans="1:84" hidden="1" x14ac:dyDescent="0.25">
      <c r="A125" s="49" t="s">
        <v>499</v>
      </c>
      <c r="B125" s="12" t="s">
        <v>445</v>
      </c>
      <c r="C125" s="12" t="s">
        <v>446</v>
      </c>
      <c r="D125" s="13" t="s">
        <v>500</v>
      </c>
      <c r="E125" s="12" t="s">
        <v>482</v>
      </c>
      <c r="F125" s="12" t="s">
        <v>501</v>
      </c>
      <c r="G125" s="14">
        <v>1</v>
      </c>
      <c r="H125" s="12" t="s">
        <v>114</v>
      </c>
      <c r="I125" s="14">
        <v>0</v>
      </c>
      <c r="J125" s="14"/>
      <c r="K125" s="15" t="e">
        <f t="shared" si="15"/>
        <v>#DIV/0!</v>
      </c>
      <c r="L125" s="15"/>
      <c r="M125" s="14">
        <v>0.4</v>
      </c>
      <c r="N125" s="14">
        <v>1</v>
      </c>
      <c r="O125" s="16">
        <v>1</v>
      </c>
      <c r="P125" s="16" t="str">
        <f>+_xlfn.XLOOKUP(F125,'[1]x METAS'!$X$3:$X$408,'[1]x METAS'!$AD$3:$AD$408,FALSE,0,1)</f>
        <v>Creación y puesta en funcionamiento del observatorio de mujer y equidad de género</v>
      </c>
      <c r="Q125" s="17" t="b">
        <f>+_xlfn.XLOOKUP(P125,[2]Sheet!$C$6:$C$2261,[2]Sheet!$G$6:$G$2261,FALSE,0,1)</f>
        <v>0</v>
      </c>
      <c r="R125" s="16"/>
      <c r="S125" s="16"/>
      <c r="T125" s="16"/>
      <c r="U125" s="16"/>
      <c r="V125" s="16"/>
      <c r="W125" s="19">
        <v>0</v>
      </c>
      <c r="X125" s="19"/>
      <c r="Y125" s="19"/>
      <c r="Z125" s="19"/>
      <c r="AA125" s="19"/>
      <c r="AB125" s="19"/>
      <c r="AC125" s="19"/>
      <c r="AD125" s="19"/>
      <c r="AE125" s="19"/>
      <c r="AF125" s="19"/>
      <c r="AG125" s="19"/>
      <c r="AH125" s="19"/>
      <c r="AI125" s="19"/>
      <c r="AJ125" s="12"/>
      <c r="AK125" s="19">
        <f t="shared" si="24"/>
        <v>0</v>
      </c>
      <c r="AL125" s="19">
        <v>53350000</v>
      </c>
      <c r="AM125" s="19"/>
      <c r="AN125" s="19"/>
      <c r="AO125" s="19"/>
      <c r="AP125" s="19"/>
      <c r="AQ125" s="19"/>
      <c r="AR125" s="19"/>
      <c r="AS125" s="19"/>
      <c r="AT125" s="19"/>
      <c r="AU125" s="19"/>
      <c r="AV125" s="19"/>
      <c r="AW125" s="19"/>
      <c r="AX125" s="19"/>
      <c r="AY125" s="12"/>
      <c r="AZ125" s="19">
        <f t="shared" si="25"/>
        <v>53350000</v>
      </c>
      <c r="BA125" s="19">
        <v>54950500</v>
      </c>
      <c r="BB125" s="19"/>
      <c r="BC125" s="19"/>
      <c r="BD125" s="19"/>
      <c r="BE125" s="19"/>
      <c r="BF125" s="19"/>
      <c r="BG125" s="19"/>
      <c r="BH125" s="19"/>
      <c r="BI125" s="19"/>
      <c r="BJ125" s="19"/>
      <c r="BK125" s="19"/>
      <c r="BL125" s="19"/>
      <c r="BM125" s="19"/>
      <c r="BN125" s="12"/>
      <c r="BO125" s="19">
        <f t="shared" si="23"/>
        <v>54950500</v>
      </c>
      <c r="BP125" s="19">
        <v>56599015</v>
      </c>
      <c r="BQ125" s="19"/>
      <c r="BR125" s="19"/>
      <c r="BS125" s="19"/>
      <c r="BT125" s="19"/>
      <c r="BU125" s="19"/>
      <c r="BV125" s="19"/>
      <c r="BW125" s="19"/>
      <c r="BX125" s="19"/>
      <c r="BY125" s="19"/>
      <c r="BZ125" s="19"/>
      <c r="CA125" s="19"/>
      <c r="CB125" s="19"/>
      <c r="CC125" s="24" t="s">
        <v>102</v>
      </c>
      <c r="CD125" s="19">
        <f t="shared" si="26"/>
        <v>56599015</v>
      </c>
      <c r="CE125" s="20">
        <v>2024258990019</v>
      </c>
      <c r="CF125" s="48" t="str">
        <f>+_xlfn.XLOOKUP(P125,'[1]x METAS'!$AD$3:$AD$408,'[1]x METAS'!$AF$3:$AF$408,FALSE,0,1)</f>
        <v>Secretaría de Familia y Desarrollo social</v>
      </c>
    </row>
    <row r="126" spans="1:84" hidden="1" x14ac:dyDescent="0.25">
      <c r="A126" s="49" t="s">
        <v>502</v>
      </c>
      <c r="B126" s="12" t="s">
        <v>445</v>
      </c>
      <c r="C126" s="12" t="s">
        <v>446</v>
      </c>
      <c r="D126" s="13">
        <v>450105000</v>
      </c>
      <c r="E126" s="12" t="s">
        <v>503</v>
      </c>
      <c r="F126" s="12" t="s">
        <v>504</v>
      </c>
      <c r="G126" s="14">
        <v>1200</v>
      </c>
      <c r="H126" s="12" t="s">
        <v>114</v>
      </c>
      <c r="I126" s="14">
        <v>500</v>
      </c>
      <c r="J126" s="14"/>
      <c r="K126" s="15">
        <f t="shared" si="15"/>
        <v>0</v>
      </c>
      <c r="L126" s="15"/>
      <c r="M126" s="14">
        <v>720</v>
      </c>
      <c r="N126" s="14">
        <v>1000</v>
      </c>
      <c r="O126" s="16">
        <v>1200</v>
      </c>
      <c r="P126" s="16" t="str">
        <f>+_xlfn.XLOOKUP(F126,'[1]x METAS'!$X$3:$X$408,'[1]x METAS'!$AD$3:$AD$408,FALSE,0,1)</f>
        <v xml:space="preserve">Brindar acompañamiento y orientación psicosocial a 1200 mujeres, promoviendo e implementando redes de apoyo comunitario. </v>
      </c>
      <c r="Q126" s="17">
        <f>+_xlfn.XLOOKUP(P126,[2]Sheet!$C$6:$C$2261,[2]Sheet!$G$6:$G$2261,FALSE,0,1)</f>
        <v>30000000</v>
      </c>
      <c r="R126" s="18">
        <f>+_xlfn.XLOOKUP(P126,[2]Sheet!$C$2:$C$2261,[2]Sheet!$J$2:$J$2261,FALSE,0,1)</f>
        <v>15263800</v>
      </c>
      <c r="S126" s="15">
        <f t="shared" ref="S126:S127" si="29">+R126/Q126</f>
        <v>0.50879333333333332</v>
      </c>
      <c r="T126" s="15"/>
      <c r="U126" s="15"/>
      <c r="V126" s="15"/>
      <c r="W126" s="19">
        <v>30000000</v>
      </c>
      <c r="X126" s="19"/>
      <c r="Y126" s="19"/>
      <c r="Z126" s="19"/>
      <c r="AA126" s="19"/>
      <c r="AB126" s="19"/>
      <c r="AC126" s="19"/>
      <c r="AD126" s="19"/>
      <c r="AE126" s="19"/>
      <c r="AF126" s="19"/>
      <c r="AG126" s="19"/>
      <c r="AH126" s="19"/>
      <c r="AI126" s="19"/>
      <c r="AJ126" s="12"/>
      <c r="AK126" s="19">
        <f t="shared" si="24"/>
        <v>30000000</v>
      </c>
      <c r="AL126" s="19">
        <v>179300000</v>
      </c>
      <c r="AM126" s="19"/>
      <c r="AN126" s="19"/>
      <c r="AO126" s="19"/>
      <c r="AP126" s="19"/>
      <c r="AQ126" s="19"/>
      <c r="AR126" s="19"/>
      <c r="AS126" s="19"/>
      <c r="AT126" s="19"/>
      <c r="AU126" s="19"/>
      <c r="AV126" s="19"/>
      <c r="AW126" s="19"/>
      <c r="AX126" s="19"/>
      <c r="AY126" s="12"/>
      <c r="AZ126" s="19">
        <f t="shared" si="25"/>
        <v>179300000</v>
      </c>
      <c r="BA126" s="19">
        <v>141625000</v>
      </c>
      <c r="BB126" s="19"/>
      <c r="BC126" s="19"/>
      <c r="BD126" s="19"/>
      <c r="BE126" s="19"/>
      <c r="BF126" s="19"/>
      <c r="BG126" s="19"/>
      <c r="BH126" s="19"/>
      <c r="BI126" s="19"/>
      <c r="BJ126" s="19"/>
      <c r="BK126" s="19"/>
      <c r="BL126" s="19"/>
      <c r="BM126" s="19"/>
      <c r="BN126" s="12"/>
      <c r="BO126" s="19">
        <f t="shared" si="23"/>
        <v>141625000</v>
      </c>
      <c r="BP126" s="19">
        <v>145873750</v>
      </c>
      <c r="BQ126" s="19"/>
      <c r="BR126" s="19"/>
      <c r="BS126" s="19"/>
      <c r="BT126" s="19"/>
      <c r="BU126" s="19"/>
      <c r="BV126" s="19"/>
      <c r="BW126" s="19"/>
      <c r="BX126" s="19"/>
      <c r="BY126" s="19"/>
      <c r="BZ126" s="19"/>
      <c r="CA126" s="19"/>
      <c r="CB126" s="19"/>
      <c r="CC126" s="24" t="s">
        <v>102</v>
      </c>
      <c r="CD126" s="19">
        <f t="shared" si="26"/>
        <v>145873750</v>
      </c>
      <c r="CE126" s="20">
        <v>2024258990017</v>
      </c>
      <c r="CF126" s="48" t="str">
        <f>+_xlfn.XLOOKUP(P126,'[1]x METAS'!$AD$3:$AD$408,'[1]x METAS'!$AF$3:$AF$408,FALSE,0,1)</f>
        <v>Secretaría de Familia y Desarrollo social</v>
      </c>
    </row>
    <row r="127" spans="1:84" ht="45" hidden="1" x14ac:dyDescent="0.25">
      <c r="A127" s="49" t="s">
        <v>505</v>
      </c>
      <c r="B127" s="12" t="s">
        <v>445</v>
      </c>
      <c r="C127" s="12" t="s">
        <v>446</v>
      </c>
      <c r="D127" s="13" t="s">
        <v>506</v>
      </c>
      <c r="E127" s="12" t="s">
        <v>507</v>
      </c>
      <c r="F127" s="12" t="s">
        <v>508</v>
      </c>
      <c r="G127" s="14">
        <v>8000</v>
      </c>
      <c r="H127" s="12" t="s">
        <v>114</v>
      </c>
      <c r="I127" s="14">
        <v>5000</v>
      </c>
      <c r="J127" s="14"/>
      <c r="K127" s="15">
        <f t="shared" si="15"/>
        <v>0</v>
      </c>
      <c r="L127" s="15"/>
      <c r="M127" s="14">
        <v>6000</v>
      </c>
      <c r="N127" s="14">
        <v>7000</v>
      </c>
      <c r="O127" s="16">
        <v>8000</v>
      </c>
      <c r="P127" s="22" t="str">
        <f>+_xlfn.XLOOKUP(F127,'[1]x METAS'!$X$3:$X$408,'[1]x METAS'!$AD$3:$AD$408,FALSE,0,1)</f>
        <v xml:space="preserve">Beneficiar a 8000 mujeres que participan en la oferta que brinda la Casa Social de la Mujer entorno al fortalecimiento de habilidades productivas, emprendimientos y orientación laboral, así como prevención, atención de violencias contra la mujer y promoción de los derechos humanos. </v>
      </c>
      <c r="Q127" s="17">
        <f>+_xlfn.XLOOKUP(P127,[2]Sheet!$C$6:$C$2261,[2]Sheet!$G$6:$G$2261,FALSE,0,1)</f>
        <v>73412039</v>
      </c>
      <c r="R127" s="18">
        <f>+_xlfn.XLOOKUP(P127,[2]Sheet!$C$2:$C$2261,[2]Sheet!$J$2:$J$2261,FALSE,0,1)</f>
        <v>70402699</v>
      </c>
      <c r="S127" s="15">
        <f t="shared" si="29"/>
        <v>0.95900754098384322</v>
      </c>
      <c r="T127" s="15"/>
      <c r="U127" s="15"/>
      <c r="V127" s="15"/>
      <c r="W127" s="19">
        <v>69412039</v>
      </c>
      <c r="X127" s="19"/>
      <c r="Y127" s="19"/>
      <c r="Z127" s="19"/>
      <c r="AA127" s="19"/>
      <c r="AB127" s="19"/>
      <c r="AC127" s="19"/>
      <c r="AD127" s="19"/>
      <c r="AE127" s="19"/>
      <c r="AF127" s="19"/>
      <c r="AG127" s="19"/>
      <c r="AH127" s="19"/>
      <c r="AI127" s="19"/>
      <c r="AJ127" s="12"/>
      <c r="AK127" s="19">
        <f t="shared" si="24"/>
        <v>69412039</v>
      </c>
      <c r="AL127" s="19">
        <v>450000000</v>
      </c>
      <c r="AM127" s="19"/>
      <c r="AN127" s="19"/>
      <c r="AO127" s="19"/>
      <c r="AP127" s="19"/>
      <c r="AQ127" s="19"/>
      <c r="AR127" s="19"/>
      <c r="AS127" s="19"/>
      <c r="AT127" s="19"/>
      <c r="AU127" s="19"/>
      <c r="AV127" s="19"/>
      <c r="AW127" s="19"/>
      <c r="AX127" s="19"/>
      <c r="AY127" s="12"/>
      <c r="AZ127" s="19">
        <f t="shared" si="25"/>
        <v>450000000</v>
      </c>
      <c r="BA127" s="19">
        <v>463500000</v>
      </c>
      <c r="BB127" s="19"/>
      <c r="BC127" s="19"/>
      <c r="BD127" s="19"/>
      <c r="BE127" s="19"/>
      <c r="BF127" s="19"/>
      <c r="BG127" s="19"/>
      <c r="BH127" s="19"/>
      <c r="BI127" s="19"/>
      <c r="BJ127" s="19"/>
      <c r="BK127" s="19"/>
      <c r="BL127" s="19"/>
      <c r="BM127" s="19"/>
      <c r="BN127" s="12"/>
      <c r="BO127" s="19">
        <f t="shared" si="23"/>
        <v>463500000</v>
      </c>
      <c r="BP127" s="19">
        <v>477507302</v>
      </c>
      <c r="BQ127" s="19"/>
      <c r="BR127" s="19"/>
      <c r="BS127" s="19"/>
      <c r="BT127" s="19"/>
      <c r="BU127" s="19"/>
      <c r="BV127" s="19"/>
      <c r="BW127" s="19"/>
      <c r="BX127" s="19"/>
      <c r="BY127" s="19"/>
      <c r="BZ127" s="19"/>
      <c r="CA127" s="19"/>
      <c r="CB127" s="19"/>
      <c r="CC127" s="24" t="s">
        <v>102</v>
      </c>
      <c r="CD127" s="19">
        <f t="shared" si="26"/>
        <v>477507302</v>
      </c>
      <c r="CE127" s="20">
        <v>2024258990011</v>
      </c>
      <c r="CF127" s="48" t="str">
        <f>+_xlfn.XLOOKUP(P127,'[1]x METAS'!$AD$3:$AD$408,'[1]x METAS'!$AF$3:$AF$408,FALSE,0,1)</f>
        <v>Secretaría de Familia y Desarrollo social</v>
      </c>
    </row>
    <row r="128" spans="1:84" hidden="1" x14ac:dyDescent="0.25">
      <c r="A128" s="49" t="s">
        <v>509</v>
      </c>
      <c r="B128" s="12" t="s">
        <v>445</v>
      </c>
      <c r="C128" s="12" t="s">
        <v>446</v>
      </c>
      <c r="D128" s="13">
        <v>350200302</v>
      </c>
      <c r="E128" s="12" t="s">
        <v>510</v>
      </c>
      <c r="F128" s="12" t="s">
        <v>511</v>
      </c>
      <c r="G128" s="14">
        <v>80</v>
      </c>
      <c r="H128" s="12" t="s">
        <v>91</v>
      </c>
      <c r="I128" s="14">
        <v>0</v>
      </c>
      <c r="J128" s="14"/>
      <c r="K128" s="15" t="e">
        <f t="shared" si="15"/>
        <v>#DIV/0!</v>
      </c>
      <c r="L128" s="15"/>
      <c r="M128" s="14">
        <v>35</v>
      </c>
      <c r="N128" s="14">
        <v>30</v>
      </c>
      <c r="O128" s="16">
        <v>15</v>
      </c>
      <c r="P128" s="16" t="str">
        <f>+_xlfn.XLOOKUP(F128,'[1]x METAS'!$X$3:$X$408,'[1]x METAS'!$AD$3:$AD$408,FALSE,0,1)</f>
        <v>Viabilizar 80 proyectos productivos de mujeres del centro de emprendimiento e innovación de la Casa Social de la Mujer</v>
      </c>
      <c r="Q128" s="17" t="b">
        <f>+_xlfn.XLOOKUP(P128,[2]Sheet!$C$6:$C$2261,[2]Sheet!$G$6:$G$2261,FALSE,0,1)</f>
        <v>0</v>
      </c>
      <c r="R128" s="16"/>
      <c r="S128" s="16"/>
      <c r="T128" s="16"/>
      <c r="U128" s="16"/>
      <c r="V128" s="16"/>
      <c r="W128" s="19">
        <v>0</v>
      </c>
      <c r="X128" s="19"/>
      <c r="Y128" s="19"/>
      <c r="Z128" s="19"/>
      <c r="AA128" s="19"/>
      <c r="AB128" s="19"/>
      <c r="AC128" s="19"/>
      <c r="AD128" s="19"/>
      <c r="AE128" s="19"/>
      <c r="AF128" s="19"/>
      <c r="AG128" s="19"/>
      <c r="AH128" s="19"/>
      <c r="AI128" s="19"/>
      <c r="AJ128" s="12"/>
      <c r="AK128" s="19">
        <f t="shared" si="24"/>
        <v>0</v>
      </c>
      <c r="AL128" s="19">
        <v>48000000</v>
      </c>
      <c r="AM128" s="19"/>
      <c r="AN128" s="19"/>
      <c r="AO128" s="19"/>
      <c r="AP128" s="19"/>
      <c r="AQ128" s="19"/>
      <c r="AR128" s="19"/>
      <c r="AS128" s="19"/>
      <c r="AT128" s="19"/>
      <c r="AU128" s="19"/>
      <c r="AV128" s="19"/>
      <c r="AW128" s="19"/>
      <c r="AX128" s="19"/>
      <c r="AY128" s="12"/>
      <c r="AZ128" s="19">
        <f t="shared" si="25"/>
        <v>48000000</v>
      </c>
      <c r="BA128" s="19">
        <v>49440000</v>
      </c>
      <c r="BB128" s="19"/>
      <c r="BC128" s="19"/>
      <c r="BD128" s="19"/>
      <c r="BE128" s="19"/>
      <c r="BF128" s="19"/>
      <c r="BG128" s="19"/>
      <c r="BH128" s="19"/>
      <c r="BI128" s="19"/>
      <c r="BJ128" s="19"/>
      <c r="BK128" s="19"/>
      <c r="BL128" s="19"/>
      <c r="BM128" s="19"/>
      <c r="BN128" s="12"/>
      <c r="BO128" s="19">
        <f t="shared" si="23"/>
        <v>49440000</v>
      </c>
      <c r="BP128" s="19">
        <v>50923200</v>
      </c>
      <c r="BQ128" s="19"/>
      <c r="BR128" s="19"/>
      <c r="BS128" s="19"/>
      <c r="BT128" s="19"/>
      <c r="BU128" s="19"/>
      <c r="BV128" s="19"/>
      <c r="BW128" s="19"/>
      <c r="BX128" s="19"/>
      <c r="BY128" s="19"/>
      <c r="BZ128" s="19"/>
      <c r="CA128" s="19"/>
      <c r="CB128" s="19"/>
      <c r="CC128" s="24" t="s">
        <v>102</v>
      </c>
      <c r="CD128" s="19">
        <f t="shared" si="26"/>
        <v>50923200</v>
      </c>
      <c r="CE128" s="20">
        <v>2024258990011</v>
      </c>
      <c r="CF128" s="48" t="str">
        <f>+_xlfn.XLOOKUP(P128,'[1]x METAS'!$AD$3:$AD$408,'[1]x METAS'!$AF$3:$AF$408,FALSE,0,1)</f>
        <v>Secretaría de Familia y Desarrollo social</v>
      </c>
    </row>
    <row r="129" spans="1:84" hidden="1" x14ac:dyDescent="0.25">
      <c r="A129" s="49" t="s">
        <v>512</v>
      </c>
      <c r="B129" s="12" t="s">
        <v>445</v>
      </c>
      <c r="C129" s="12" t="s">
        <v>446</v>
      </c>
      <c r="D129" s="13">
        <v>350200302</v>
      </c>
      <c r="E129" s="12" t="s">
        <v>510</v>
      </c>
      <c r="F129" s="12" t="s">
        <v>513</v>
      </c>
      <c r="G129" s="14">
        <v>1</v>
      </c>
      <c r="H129" s="12" t="s">
        <v>114</v>
      </c>
      <c r="I129" s="14">
        <v>0</v>
      </c>
      <c r="J129" s="14"/>
      <c r="K129" s="15" t="e">
        <f t="shared" si="15"/>
        <v>#DIV/0!</v>
      </c>
      <c r="L129" s="15"/>
      <c r="M129" s="14">
        <v>0.25</v>
      </c>
      <c r="N129" s="14">
        <v>1</v>
      </c>
      <c r="O129" s="16">
        <v>1</v>
      </c>
      <c r="P129" s="16" t="str">
        <f>+_xlfn.XLOOKUP(F129,'[1]x METAS'!$X$3:$X$408,'[1]x METAS'!$AD$3:$AD$408,FALSE,0,1)</f>
        <v>Implementar 1 espacio para la visibilización de unidades productivas caracterizadas y formalizadas (Tienda Rosa)</v>
      </c>
      <c r="Q129" s="17" t="b">
        <f>+_xlfn.XLOOKUP(P129,[2]Sheet!$C$6:$C$2261,[2]Sheet!$G$6:$G$2261,FALSE,0,1)</f>
        <v>0</v>
      </c>
      <c r="R129" s="16"/>
      <c r="S129" s="16"/>
      <c r="T129" s="16"/>
      <c r="U129" s="16"/>
      <c r="V129" s="16"/>
      <c r="W129" s="19">
        <v>0</v>
      </c>
      <c r="X129" s="19"/>
      <c r="Y129" s="19"/>
      <c r="Z129" s="19"/>
      <c r="AA129" s="19"/>
      <c r="AB129" s="19"/>
      <c r="AC129" s="19"/>
      <c r="AD129" s="19"/>
      <c r="AE129" s="19"/>
      <c r="AF129" s="19"/>
      <c r="AG129" s="19"/>
      <c r="AH129" s="19"/>
      <c r="AI129" s="19"/>
      <c r="AJ129" s="12"/>
      <c r="AK129" s="19">
        <f t="shared" si="24"/>
        <v>0</v>
      </c>
      <c r="AL129" s="19">
        <v>30000000</v>
      </c>
      <c r="AM129" s="19"/>
      <c r="AN129" s="19"/>
      <c r="AO129" s="19"/>
      <c r="AP129" s="19"/>
      <c r="AQ129" s="19"/>
      <c r="AR129" s="19"/>
      <c r="AS129" s="19"/>
      <c r="AT129" s="19"/>
      <c r="AU129" s="19"/>
      <c r="AV129" s="19"/>
      <c r="AW129" s="19"/>
      <c r="AX129" s="19"/>
      <c r="AY129" s="12"/>
      <c r="AZ129" s="19">
        <f t="shared" si="25"/>
        <v>30000000</v>
      </c>
      <c r="BA129" s="19">
        <v>32979903</v>
      </c>
      <c r="BB129" s="19"/>
      <c r="BC129" s="19"/>
      <c r="BD129" s="19"/>
      <c r="BE129" s="19"/>
      <c r="BF129" s="19"/>
      <c r="BG129" s="19"/>
      <c r="BH129" s="19"/>
      <c r="BI129" s="19"/>
      <c r="BJ129" s="19"/>
      <c r="BK129" s="19"/>
      <c r="BL129" s="19"/>
      <c r="BM129" s="19"/>
      <c r="BN129" s="12"/>
      <c r="BO129" s="19">
        <f t="shared" si="23"/>
        <v>32979903</v>
      </c>
      <c r="BP129" s="19">
        <v>16489951.5</v>
      </c>
      <c r="BQ129" s="19"/>
      <c r="BR129" s="19"/>
      <c r="BS129" s="19"/>
      <c r="BT129" s="19"/>
      <c r="BU129" s="19"/>
      <c r="BV129" s="19"/>
      <c r="BW129" s="19"/>
      <c r="BX129" s="19"/>
      <c r="BY129" s="19"/>
      <c r="BZ129" s="19"/>
      <c r="CA129" s="19"/>
      <c r="CB129" s="19"/>
      <c r="CC129" s="24" t="s">
        <v>102</v>
      </c>
      <c r="CD129" s="19">
        <f t="shared" si="26"/>
        <v>16489951.5</v>
      </c>
      <c r="CE129" s="20">
        <v>2024258990011</v>
      </c>
      <c r="CF129" s="48" t="str">
        <f>+_xlfn.XLOOKUP(P129,'[1]x METAS'!$AD$3:$AD$408,'[1]x METAS'!$AF$3:$AF$408,FALSE,0,1)</f>
        <v>Secretaría de Familia y Desarrollo social</v>
      </c>
    </row>
    <row r="130" spans="1:84" hidden="1" x14ac:dyDescent="0.25">
      <c r="A130" s="49" t="s">
        <v>514</v>
      </c>
      <c r="B130" s="12" t="s">
        <v>445</v>
      </c>
      <c r="C130" s="12" t="s">
        <v>446</v>
      </c>
      <c r="D130" s="13">
        <v>350201208</v>
      </c>
      <c r="E130" s="12" t="s">
        <v>507</v>
      </c>
      <c r="F130" s="12" t="s">
        <v>515</v>
      </c>
      <c r="G130" s="14">
        <v>16</v>
      </c>
      <c r="H130" s="12" t="s">
        <v>114</v>
      </c>
      <c r="I130" s="14">
        <v>16</v>
      </c>
      <c r="J130" s="14"/>
      <c r="K130" s="15">
        <f t="shared" si="15"/>
        <v>0</v>
      </c>
      <c r="L130" s="15"/>
      <c r="M130" s="14">
        <v>16</v>
      </c>
      <c r="N130" s="14">
        <v>16</v>
      </c>
      <c r="O130" s="16">
        <v>16</v>
      </c>
      <c r="P130" s="16" t="str">
        <f>+_xlfn.XLOOKUP(F130,'[1]x METAS'!$X$3:$X$408,'[1]x METAS'!$AD$3:$AD$408,FALSE,0,1)</f>
        <v>Realizar 16 jornadas de descentralización de los servicios ofertados en la Casa Social de la Mujer en los sectores rurales y urbanos del municipio</v>
      </c>
      <c r="Q130" s="17" t="b">
        <f>+_xlfn.XLOOKUP(P130,[2]Sheet!$C$6:$C$2261,[2]Sheet!$G$6:$G$2261,FALSE,0,1)</f>
        <v>0</v>
      </c>
      <c r="R130" s="16"/>
      <c r="S130" s="16"/>
      <c r="T130" s="16"/>
      <c r="U130" s="16"/>
      <c r="V130" s="16"/>
      <c r="W130" s="19">
        <v>0</v>
      </c>
      <c r="X130" s="19"/>
      <c r="Y130" s="19"/>
      <c r="Z130" s="19"/>
      <c r="AA130" s="19"/>
      <c r="AB130" s="19"/>
      <c r="AC130" s="19"/>
      <c r="AD130" s="19"/>
      <c r="AE130" s="19"/>
      <c r="AF130" s="19"/>
      <c r="AG130" s="19"/>
      <c r="AH130" s="19"/>
      <c r="AI130" s="19"/>
      <c r="AJ130" s="12"/>
      <c r="AK130" s="19">
        <f t="shared" si="24"/>
        <v>0</v>
      </c>
      <c r="AL130" s="19">
        <v>21340000</v>
      </c>
      <c r="AM130" s="19"/>
      <c r="AN130" s="19"/>
      <c r="AO130" s="19"/>
      <c r="AP130" s="19"/>
      <c r="AQ130" s="19"/>
      <c r="AR130" s="19"/>
      <c r="AS130" s="19"/>
      <c r="AT130" s="19"/>
      <c r="AU130" s="19"/>
      <c r="AV130" s="19"/>
      <c r="AW130" s="19"/>
      <c r="AX130" s="19"/>
      <c r="AY130" s="12"/>
      <c r="AZ130" s="19">
        <f t="shared" si="25"/>
        <v>21340000</v>
      </c>
      <c r="BA130" s="19">
        <v>21980200</v>
      </c>
      <c r="BB130" s="19"/>
      <c r="BC130" s="19"/>
      <c r="BD130" s="19"/>
      <c r="BE130" s="19"/>
      <c r="BF130" s="19"/>
      <c r="BG130" s="19"/>
      <c r="BH130" s="19"/>
      <c r="BI130" s="19"/>
      <c r="BJ130" s="19"/>
      <c r="BK130" s="19"/>
      <c r="BL130" s="19"/>
      <c r="BM130" s="19"/>
      <c r="BN130" s="12"/>
      <c r="BO130" s="19">
        <f t="shared" si="23"/>
        <v>21980200</v>
      </c>
      <c r="BP130" s="19">
        <v>22639606</v>
      </c>
      <c r="BQ130" s="19"/>
      <c r="BR130" s="19"/>
      <c r="BS130" s="19"/>
      <c r="BT130" s="19"/>
      <c r="BU130" s="19"/>
      <c r="BV130" s="19"/>
      <c r="BW130" s="19"/>
      <c r="BX130" s="19"/>
      <c r="BY130" s="19"/>
      <c r="BZ130" s="19"/>
      <c r="CA130" s="19"/>
      <c r="CB130" s="19"/>
      <c r="CC130" s="24" t="s">
        <v>102</v>
      </c>
      <c r="CD130" s="19">
        <f t="shared" si="26"/>
        <v>22639606</v>
      </c>
      <c r="CE130" s="20">
        <v>2024258990011</v>
      </c>
      <c r="CF130" s="48" t="str">
        <f>+_xlfn.XLOOKUP(P130,'[1]x METAS'!$AD$3:$AD$408,'[1]x METAS'!$AF$3:$AF$408,FALSE,0,1)</f>
        <v>Secretaría de Familia y Desarrollo social</v>
      </c>
    </row>
    <row r="131" spans="1:84" hidden="1" x14ac:dyDescent="0.25">
      <c r="A131" s="49" t="s">
        <v>516</v>
      </c>
      <c r="B131" s="12" t="s">
        <v>445</v>
      </c>
      <c r="C131" s="12" t="s">
        <v>446</v>
      </c>
      <c r="D131" s="13" t="s">
        <v>517</v>
      </c>
      <c r="E131" s="12" t="s">
        <v>518</v>
      </c>
      <c r="F131" s="12" t="s">
        <v>519</v>
      </c>
      <c r="G131" s="14">
        <v>1758</v>
      </c>
      <c r="H131" s="12" t="s">
        <v>114</v>
      </c>
      <c r="I131" s="14">
        <v>1758</v>
      </c>
      <c r="J131" s="14"/>
      <c r="K131" s="15">
        <f t="shared" si="15"/>
        <v>0</v>
      </c>
      <c r="L131" s="15"/>
      <c r="M131" s="14">
        <v>1758</v>
      </c>
      <c r="N131" s="14">
        <v>1758</v>
      </c>
      <c r="O131" s="16">
        <v>1758</v>
      </c>
      <c r="P131" s="16" t="str">
        <f>+_xlfn.XLOOKUP(F131,'[1]x METAS'!$X$3:$X$408,'[1]x METAS'!$AD$3:$AD$408,FALSE,0,1)</f>
        <v>Mantener a 1758 adultos mayores beneficiados a través del Programa Colombia Mayor</v>
      </c>
      <c r="Q131" s="17" t="b">
        <f>+_xlfn.XLOOKUP(P131,[2]Sheet!$C$6:$C$2261,[2]Sheet!$G$6:$G$2261,FALSE,0,1)</f>
        <v>0</v>
      </c>
      <c r="R131" s="16"/>
      <c r="S131" s="16"/>
      <c r="T131" s="16"/>
      <c r="U131" s="16"/>
      <c r="V131" s="16"/>
      <c r="W131" s="19">
        <v>0</v>
      </c>
      <c r="X131" s="19"/>
      <c r="Y131" s="19"/>
      <c r="Z131" s="19"/>
      <c r="AA131" s="19"/>
      <c r="AB131" s="19"/>
      <c r="AC131" s="19"/>
      <c r="AD131" s="19"/>
      <c r="AE131" s="19"/>
      <c r="AF131" s="19"/>
      <c r="AG131" s="19"/>
      <c r="AH131" s="19"/>
      <c r="AI131" s="19"/>
      <c r="AJ131" s="12"/>
      <c r="AK131" s="19">
        <f t="shared" si="24"/>
        <v>0</v>
      </c>
      <c r="AL131" s="19">
        <v>2347400</v>
      </c>
      <c r="AM131" s="19"/>
      <c r="AN131" s="19"/>
      <c r="AO131" s="19"/>
      <c r="AP131" s="19"/>
      <c r="AQ131" s="19"/>
      <c r="AR131" s="19"/>
      <c r="AS131" s="19"/>
      <c r="AT131" s="19"/>
      <c r="AU131" s="19"/>
      <c r="AV131" s="19"/>
      <c r="AW131" s="19"/>
      <c r="AX131" s="19"/>
      <c r="AY131" s="12"/>
      <c r="AZ131" s="19">
        <f t="shared" si="25"/>
        <v>2347400</v>
      </c>
      <c r="BA131" s="19">
        <v>2417822</v>
      </c>
      <c r="BB131" s="19"/>
      <c r="BC131" s="19"/>
      <c r="BD131" s="19"/>
      <c r="BE131" s="19"/>
      <c r="BF131" s="19"/>
      <c r="BG131" s="19"/>
      <c r="BH131" s="19"/>
      <c r="BI131" s="19"/>
      <c r="BJ131" s="19"/>
      <c r="BK131" s="19"/>
      <c r="BL131" s="19"/>
      <c r="BM131" s="19"/>
      <c r="BN131" s="12"/>
      <c r="BO131" s="19">
        <f t="shared" si="23"/>
        <v>2417822</v>
      </c>
      <c r="BP131" s="19">
        <v>2490356.66</v>
      </c>
      <c r="BQ131" s="19"/>
      <c r="BR131" s="19"/>
      <c r="BS131" s="19"/>
      <c r="BT131" s="19"/>
      <c r="BU131" s="19"/>
      <c r="BV131" s="19"/>
      <c r="BW131" s="19"/>
      <c r="BX131" s="19"/>
      <c r="BY131" s="19"/>
      <c r="BZ131" s="19"/>
      <c r="CA131" s="19"/>
      <c r="CB131" s="19"/>
      <c r="CC131" s="24" t="s">
        <v>102</v>
      </c>
      <c r="CD131" s="19">
        <f t="shared" si="26"/>
        <v>2490356.66</v>
      </c>
      <c r="CE131" s="20">
        <v>2024258990012</v>
      </c>
      <c r="CF131" s="48" t="str">
        <f>+_xlfn.XLOOKUP(P131,'[1]x METAS'!$AD$3:$AD$408,'[1]x METAS'!$AF$3:$AF$408,FALSE,0,1)</f>
        <v>Secretaría de Familia y Desarrollo social</v>
      </c>
    </row>
    <row r="132" spans="1:84" hidden="1" x14ac:dyDescent="0.25">
      <c r="A132" s="49" t="s">
        <v>520</v>
      </c>
      <c r="B132" s="12" t="s">
        <v>445</v>
      </c>
      <c r="C132" s="12" t="s">
        <v>446</v>
      </c>
      <c r="D132" s="13" t="s">
        <v>521</v>
      </c>
      <c r="E132" s="12" t="s">
        <v>522</v>
      </c>
      <c r="F132" s="12" t="s">
        <v>523</v>
      </c>
      <c r="G132" s="14">
        <v>65</v>
      </c>
      <c r="H132" s="12" t="s">
        <v>114</v>
      </c>
      <c r="I132" s="14">
        <v>57</v>
      </c>
      <c r="J132" s="14"/>
      <c r="K132" s="15">
        <f t="shared" si="15"/>
        <v>0</v>
      </c>
      <c r="L132" s="15"/>
      <c r="M132" s="14">
        <v>60</v>
      </c>
      <c r="N132" s="14">
        <v>63</v>
      </c>
      <c r="O132" s="16">
        <v>65</v>
      </c>
      <c r="P132" s="16" t="str">
        <f>+_xlfn.XLOOKUP(F132,'[1]x METAS'!$X$3:$X$408,'[1]x METAS'!$AD$3:$AD$408,FALSE,0,1)</f>
        <v>Aumentar a 65 adultos mayores institucionalizados</v>
      </c>
      <c r="Q132" s="17">
        <f>+_xlfn.XLOOKUP(P132,[2]Sheet!$C$6:$C$2261,[2]Sheet!$G$6:$G$2261,FALSE,0,1)</f>
        <v>46195560</v>
      </c>
      <c r="R132" s="18">
        <f>+_xlfn.XLOOKUP(P132,[2]Sheet!$C$2:$C$2261,[2]Sheet!$J$2:$J$2261,FALSE,0,1)</f>
        <v>0</v>
      </c>
      <c r="S132" s="15">
        <f>+R132/Q132</f>
        <v>0</v>
      </c>
      <c r="T132" s="15"/>
      <c r="U132" s="15"/>
      <c r="V132" s="15"/>
      <c r="W132" s="19">
        <v>0</v>
      </c>
      <c r="X132" s="19"/>
      <c r="Y132" s="19"/>
      <c r="Z132" s="19"/>
      <c r="AA132" s="19"/>
      <c r="AB132" s="19"/>
      <c r="AC132" s="19"/>
      <c r="AD132" s="19"/>
      <c r="AE132" s="19"/>
      <c r="AF132" s="19"/>
      <c r="AG132" s="19"/>
      <c r="AH132" s="19"/>
      <c r="AI132" s="19"/>
      <c r="AJ132" s="12"/>
      <c r="AK132" s="19">
        <f t="shared" si="24"/>
        <v>0</v>
      </c>
      <c r="AL132" s="19">
        <v>1300000000</v>
      </c>
      <c r="AM132" s="19"/>
      <c r="AN132" s="19"/>
      <c r="AO132" s="19"/>
      <c r="AP132" s="19"/>
      <c r="AQ132" s="19"/>
      <c r="AR132" s="19"/>
      <c r="AS132" s="19"/>
      <c r="AT132" s="19"/>
      <c r="AU132" s="19"/>
      <c r="AV132" s="19"/>
      <c r="AW132" s="19"/>
      <c r="AX132" s="19"/>
      <c r="AY132" s="12"/>
      <c r="AZ132" s="19">
        <f t="shared" si="25"/>
        <v>1300000000</v>
      </c>
      <c r="BA132" s="19">
        <v>1144069410</v>
      </c>
      <c r="BB132" s="19"/>
      <c r="BC132" s="19"/>
      <c r="BD132" s="19"/>
      <c r="BE132" s="19"/>
      <c r="BF132" s="19"/>
      <c r="BG132" s="19"/>
      <c r="BH132" s="19"/>
      <c r="BI132" s="19"/>
      <c r="BJ132" s="19"/>
      <c r="BK132" s="19"/>
      <c r="BL132" s="19"/>
      <c r="BM132" s="19"/>
      <c r="BN132" s="12"/>
      <c r="BO132" s="19">
        <f t="shared" si="23"/>
        <v>1144069410</v>
      </c>
      <c r="BP132" s="19">
        <v>1178391492.3</v>
      </c>
      <c r="BQ132" s="19"/>
      <c r="BR132" s="19"/>
      <c r="BS132" s="19"/>
      <c r="BT132" s="19"/>
      <c r="BU132" s="19"/>
      <c r="BV132" s="19"/>
      <c r="BW132" s="19"/>
      <c r="BX132" s="19"/>
      <c r="BY132" s="19"/>
      <c r="BZ132" s="19"/>
      <c r="CA132" s="19"/>
      <c r="CB132" s="19"/>
      <c r="CC132" s="24" t="s">
        <v>102</v>
      </c>
      <c r="CD132" s="19">
        <f t="shared" si="26"/>
        <v>1178391492.3</v>
      </c>
      <c r="CE132" s="20">
        <v>2024258990016</v>
      </c>
      <c r="CF132" s="48" t="str">
        <f>+_xlfn.XLOOKUP(P132,'[1]x METAS'!$AD$3:$AD$408,'[1]x METAS'!$AF$3:$AF$408,FALSE,0,1)</f>
        <v>Secretaría de Familia y Desarrollo social</v>
      </c>
    </row>
    <row r="133" spans="1:84" hidden="1" x14ac:dyDescent="0.25">
      <c r="A133" s="49" t="s">
        <v>524</v>
      </c>
      <c r="B133" s="12" t="s">
        <v>445</v>
      </c>
      <c r="C133" s="12" t="s">
        <v>446</v>
      </c>
      <c r="D133" s="13" t="s">
        <v>521</v>
      </c>
      <c r="E133" s="12" t="s">
        <v>522</v>
      </c>
      <c r="F133" s="12" t="s">
        <v>525</v>
      </c>
      <c r="G133" s="14">
        <v>1200</v>
      </c>
      <c r="H133" s="12" t="s">
        <v>114</v>
      </c>
      <c r="I133" s="14">
        <v>786</v>
      </c>
      <c r="J133" s="14"/>
      <c r="K133" s="15">
        <f t="shared" si="15"/>
        <v>0</v>
      </c>
      <c r="L133" s="15"/>
      <c r="M133" s="14">
        <v>924</v>
      </c>
      <c r="N133" s="14">
        <v>1062</v>
      </c>
      <c r="O133" s="16">
        <v>1200</v>
      </c>
      <c r="P133" s="16" t="str">
        <f>+_xlfn.XLOOKUP(F133,'[1]x METAS'!$X$3:$X$408,'[1]x METAS'!$AD$3:$AD$408,FALSE,0,1)</f>
        <v>Aumentar a 1200 adultos mayores beneficiados mediante los satélites en los sectores rurales y urbanos del municipio</v>
      </c>
      <c r="Q133" s="17" t="b">
        <f>+_xlfn.XLOOKUP(P133,[2]Sheet!$C$6:$C$2261,[2]Sheet!$G$6:$G$2261,FALSE,0,1)</f>
        <v>0</v>
      </c>
      <c r="R133" s="16"/>
      <c r="S133" s="16"/>
      <c r="T133" s="16"/>
      <c r="U133" s="16"/>
      <c r="V133" s="16"/>
      <c r="W133" s="19">
        <v>0</v>
      </c>
      <c r="X133" s="19"/>
      <c r="Y133" s="19"/>
      <c r="Z133" s="19"/>
      <c r="AA133" s="19"/>
      <c r="AB133" s="19"/>
      <c r="AC133" s="19"/>
      <c r="AD133" s="19"/>
      <c r="AE133" s="19"/>
      <c r="AF133" s="19"/>
      <c r="AG133" s="19"/>
      <c r="AH133" s="19"/>
      <c r="AI133" s="19"/>
      <c r="AJ133" s="12"/>
      <c r="AK133" s="19">
        <f t="shared" si="24"/>
        <v>0</v>
      </c>
      <c r="AL133" s="19">
        <v>300000000</v>
      </c>
      <c r="AM133" s="19"/>
      <c r="AN133" s="19"/>
      <c r="AO133" s="19"/>
      <c r="AP133" s="19"/>
      <c r="AQ133" s="19"/>
      <c r="AR133" s="19"/>
      <c r="AS133" s="19"/>
      <c r="AT133" s="19"/>
      <c r="AU133" s="19"/>
      <c r="AV133" s="19"/>
      <c r="AW133" s="19"/>
      <c r="AX133" s="19"/>
      <c r="AY133" s="12"/>
      <c r="AZ133" s="19">
        <f t="shared" si="25"/>
        <v>300000000</v>
      </c>
      <c r="BA133" s="19">
        <v>309000000</v>
      </c>
      <c r="BB133" s="19"/>
      <c r="BC133" s="19"/>
      <c r="BD133" s="19"/>
      <c r="BE133" s="19"/>
      <c r="BF133" s="19"/>
      <c r="BG133" s="19"/>
      <c r="BH133" s="19"/>
      <c r="BI133" s="19"/>
      <c r="BJ133" s="19"/>
      <c r="BK133" s="19"/>
      <c r="BL133" s="19"/>
      <c r="BM133" s="19"/>
      <c r="BN133" s="12"/>
      <c r="BO133" s="19">
        <f t="shared" si="23"/>
        <v>309000000</v>
      </c>
      <c r="BP133" s="19">
        <v>318270000</v>
      </c>
      <c r="BQ133" s="19"/>
      <c r="BR133" s="19"/>
      <c r="BS133" s="19"/>
      <c r="BT133" s="19"/>
      <c r="BU133" s="19"/>
      <c r="BV133" s="19"/>
      <c r="BW133" s="19"/>
      <c r="BX133" s="19"/>
      <c r="BY133" s="19"/>
      <c r="BZ133" s="19"/>
      <c r="CA133" s="19"/>
      <c r="CB133" s="19"/>
      <c r="CC133" s="24" t="s">
        <v>102</v>
      </c>
      <c r="CD133" s="19">
        <f t="shared" si="26"/>
        <v>318270000</v>
      </c>
      <c r="CE133" s="20">
        <v>2024258990016</v>
      </c>
      <c r="CF133" s="48" t="str">
        <f>+_xlfn.XLOOKUP(P133,'[1]x METAS'!$AD$3:$AD$408,'[1]x METAS'!$AF$3:$AF$408,FALSE,0,1)</f>
        <v>Secretaría de Familia y Desarrollo social</v>
      </c>
    </row>
    <row r="134" spans="1:84" hidden="1" x14ac:dyDescent="0.25">
      <c r="A134" s="49" t="s">
        <v>526</v>
      </c>
      <c r="B134" s="12" t="s">
        <v>445</v>
      </c>
      <c r="C134" s="12" t="s">
        <v>446</v>
      </c>
      <c r="D134" s="13">
        <v>410401500</v>
      </c>
      <c r="E134" s="12" t="s">
        <v>527</v>
      </c>
      <c r="F134" s="12" t="s">
        <v>528</v>
      </c>
      <c r="G134" s="14">
        <v>1</v>
      </c>
      <c r="H134" s="12" t="s">
        <v>114</v>
      </c>
      <c r="I134" s="14">
        <v>1</v>
      </c>
      <c r="J134" s="14"/>
      <c r="K134" s="15">
        <f t="shared" ref="K134:K197" si="30">+J134/I134</f>
        <v>0</v>
      </c>
      <c r="L134" s="15"/>
      <c r="M134" s="14">
        <v>1</v>
      </c>
      <c r="N134" s="14">
        <v>1</v>
      </c>
      <c r="O134" s="16">
        <v>1</v>
      </c>
      <c r="P134" s="16" t="str">
        <f>+_xlfn.XLOOKUP(F134,'[1]x METAS'!$X$3:$X$408,'[1]x METAS'!$AD$3:$AD$408,FALSE,0,1)</f>
        <v xml:space="preserve">Puesta en funcionamiento el Centro día Santa Ana. </v>
      </c>
      <c r="Q134" s="17">
        <f>+_xlfn.XLOOKUP(P134,[2]Sheet!$C$6:$C$2261,[2]Sheet!$G$6:$G$2261,FALSE,0,1)</f>
        <v>265719964</v>
      </c>
      <c r="R134" s="18">
        <f>+_xlfn.XLOOKUP(P134,[2]Sheet!$C$2:$C$2261,[2]Sheet!$J$2:$J$2261,FALSE,0,1)</f>
        <v>190633704</v>
      </c>
      <c r="S134" s="15">
        <f t="shared" ref="S134:S136" si="31">+R134/Q134</f>
        <v>0.71742333970811467</v>
      </c>
      <c r="T134" s="15"/>
      <c r="U134" s="15"/>
      <c r="V134" s="15"/>
      <c r="W134" s="19">
        <v>181966847</v>
      </c>
      <c r="X134" s="19"/>
      <c r="Y134" s="19"/>
      <c r="Z134" s="19"/>
      <c r="AA134" s="19"/>
      <c r="AB134" s="19"/>
      <c r="AC134" s="19"/>
      <c r="AD134" s="19"/>
      <c r="AE134" s="19"/>
      <c r="AF134" s="19"/>
      <c r="AG134" s="19"/>
      <c r="AH134" s="19"/>
      <c r="AI134" s="19"/>
      <c r="AJ134" s="12"/>
      <c r="AK134" s="19">
        <f t="shared" si="24"/>
        <v>181966847</v>
      </c>
      <c r="AL134" s="19">
        <v>2139693086.1700001</v>
      </c>
      <c r="AM134" s="19"/>
      <c r="AN134" s="19"/>
      <c r="AO134" s="19"/>
      <c r="AP134" s="19"/>
      <c r="AQ134" s="19"/>
      <c r="AR134" s="19"/>
      <c r="AS134" s="19"/>
      <c r="AT134" s="19"/>
      <c r="AU134" s="19"/>
      <c r="AV134" s="19"/>
      <c r="AW134" s="19"/>
      <c r="AX134" s="19"/>
      <c r="AY134" s="12"/>
      <c r="AZ134" s="19">
        <f t="shared" si="25"/>
        <v>2139693086.1700001</v>
      </c>
      <c r="BA134" s="19">
        <v>2203883878.7551003</v>
      </c>
      <c r="BB134" s="19"/>
      <c r="BC134" s="19"/>
      <c r="BD134" s="19"/>
      <c r="BE134" s="19"/>
      <c r="BF134" s="19"/>
      <c r="BG134" s="19"/>
      <c r="BH134" s="19"/>
      <c r="BI134" s="19"/>
      <c r="BJ134" s="19"/>
      <c r="BK134" s="19"/>
      <c r="BL134" s="19"/>
      <c r="BM134" s="19"/>
      <c r="BN134" s="12"/>
      <c r="BO134" s="19">
        <f t="shared" si="23"/>
        <v>2203883878.7551003</v>
      </c>
      <c r="BP134" s="19">
        <v>2270198413.1177535</v>
      </c>
      <c r="BQ134" s="19"/>
      <c r="BR134" s="19"/>
      <c r="BS134" s="19"/>
      <c r="BT134" s="19"/>
      <c r="BU134" s="19"/>
      <c r="BV134" s="19"/>
      <c r="BW134" s="19"/>
      <c r="BX134" s="19"/>
      <c r="BY134" s="19"/>
      <c r="BZ134" s="19"/>
      <c r="CA134" s="19"/>
      <c r="CB134" s="19"/>
      <c r="CC134" s="24" t="s">
        <v>102</v>
      </c>
      <c r="CD134" s="19">
        <f t="shared" si="26"/>
        <v>2270198413.1177535</v>
      </c>
      <c r="CE134" s="20">
        <v>2024258990016</v>
      </c>
      <c r="CF134" s="48" t="str">
        <f>+_xlfn.XLOOKUP(P134,'[1]x METAS'!$AD$3:$AD$408,'[1]x METAS'!$AF$3:$AF$408,FALSE,0,1)</f>
        <v>Secretaría de Familia y Desarrollo social</v>
      </c>
    </row>
    <row r="135" spans="1:84" hidden="1" x14ac:dyDescent="0.25">
      <c r="A135" s="49" t="s">
        <v>529</v>
      </c>
      <c r="B135" s="12" t="s">
        <v>445</v>
      </c>
      <c r="C135" s="12" t="s">
        <v>446</v>
      </c>
      <c r="D135" s="13" t="s">
        <v>530</v>
      </c>
      <c r="E135" s="12" t="s">
        <v>531</v>
      </c>
      <c r="F135" s="12" t="s">
        <v>532</v>
      </c>
      <c r="G135" s="14">
        <v>1200</v>
      </c>
      <c r="H135" s="12" t="s">
        <v>114</v>
      </c>
      <c r="I135" s="14">
        <v>800</v>
      </c>
      <c r="J135" s="14"/>
      <c r="K135" s="15">
        <f t="shared" si="30"/>
        <v>0</v>
      </c>
      <c r="L135" s="15"/>
      <c r="M135" s="14">
        <v>950</v>
      </c>
      <c r="N135" s="14">
        <v>1100</v>
      </c>
      <c r="O135" s="16">
        <v>1200</v>
      </c>
      <c r="P135" s="16" t="str">
        <f>+_xlfn.XLOOKUP(F135,'[1]x METAS'!$X$3:$X$408,'[1]x METAS'!$AD$3:$AD$408,FALSE,0,1)</f>
        <v>Mantener a 1200 adultos mayores beneficiados con entregas de apoyo nutricional</v>
      </c>
      <c r="Q135" s="17">
        <f>+_xlfn.XLOOKUP(P135,[2]Sheet!$C$6:$C$2261,[2]Sheet!$G$6:$G$2261,FALSE,0,1)</f>
        <v>872063100</v>
      </c>
      <c r="R135" s="18">
        <f>+_xlfn.XLOOKUP(P135,[2]Sheet!$C$2:$C$2261,[2]Sheet!$J$2:$J$2261,FALSE,0,1)</f>
        <v>664743448</v>
      </c>
      <c r="S135" s="15">
        <f t="shared" si="31"/>
        <v>0.76226530855393382</v>
      </c>
      <c r="T135" s="15"/>
      <c r="U135" s="15"/>
      <c r="V135" s="15"/>
      <c r="W135" s="19">
        <v>807795507</v>
      </c>
      <c r="X135" s="19"/>
      <c r="Y135" s="19"/>
      <c r="Z135" s="19"/>
      <c r="AA135" s="19"/>
      <c r="AB135" s="19"/>
      <c r="AC135" s="19"/>
      <c r="AD135" s="19"/>
      <c r="AE135" s="19"/>
      <c r="AF135" s="19"/>
      <c r="AG135" s="19"/>
      <c r="AH135" s="19"/>
      <c r="AI135" s="19"/>
      <c r="AJ135" s="12"/>
      <c r="AK135" s="19">
        <f t="shared" si="24"/>
        <v>807795507</v>
      </c>
      <c r="AL135" s="19">
        <v>1149530000</v>
      </c>
      <c r="AM135" s="19"/>
      <c r="AN135" s="19"/>
      <c r="AO135" s="19"/>
      <c r="AP135" s="19"/>
      <c r="AQ135" s="19"/>
      <c r="AR135" s="19"/>
      <c r="AS135" s="19"/>
      <c r="AT135" s="19"/>
      <c r="AU135" s="19"/>
      <c r="AV135" s="19"/>
      <c r="AW135" s="19"/>
      <c r="AX135" s="19"/>
      <c r="AY135" s="12"/>
      <c r="AZ135" s="19">
        <f t="shared" si="25"/>
        <v>1149530000</v>
      </c>
      <c r="BA135" s="19">
        <v>1184015900</v>
      </c>
      <c r="BB135" s="19"/>
      <c r="BC135" s="19"/>
      <c r="BD135" s="19"/>
      <c r="BE135" s="19"/>
      <c r="BF135" s="19"/>
      <c r="BG135" s="19"/>
      <c r="BH135" s="19"/>
      <c r="BI135" s="19"/>
      <c r="BJ135" s="19"/>
      <c r="BK135" s="19"/>
      <c r="BL135" s="19"/>
      <c r="BM135" s="19"/>
      <c r="BN135" s="12"/>
      <c r="BO135" s="19">
        <f t="shared" si="23"/>
        <v>1184015900</v>
      </c>
      <c r="BP135" s="19">
        <v>1219538223</v>
      </c>
      <c r="BQ135" s="19"/>
      <c r="BR135" s="19"/>
      <c r="BS135" s="19"/>
      <c r="BT135" s="19"/>
      <c r="BU135" s="19"/>
      <c r="BV135" s="19"/>
      <c r="BW135" s="19"/>
      <c r="BX135" s="19"/>
      <c r="BY135" s="19"/>
      <c r="BZ135" s="19"/>
      <c r="CA135" s="19"/>
      <c r="CB135" s="19"/>
      <c r="CC135" s="24" t="s">
        <v>102</v>
      </c>
      <c r="CD135" s="19">
        <f t="shared" si="26"/>
        <v>1219538223</v>
      </c>
      <c r="CE135" s="20">
        <v>2024258990015</v>
      </c>
      <c r="CF135" s="48" t="str">
        <f>+_xlfn.XLOOKUP(P135,'[1]x METAS'!$AD$3:$AD$408,'[1]x METAS'!$AF$3:$AF$408,FALSE,0,1)</f>
        <v>Secretaría de Familia y Desarrollo social</v>
      </c>
    </row>
    <row r="136" spans="1:84" hidden="1" x14ac:dyDescent="0.25">
      <c r="A136" s="49" t="s">
        <v>533</v>
      </c>
      <c r="B136" s="12" t="s">
        <v>445</v>
      </c>
      <c r="C136" s="12" t="s">
        <v>446</v>
      </c>
      <c r="D136" s="13" t="s">
        <v>534</v>
      </c>
      <c r="E136" s="12" t="s">
        <v>535</v>
      </c>
      <c r="F136" s="12" t="s">
        <v>536</v>
      </c>
      <c r="G136" s="14">
        <v>1700</v>
      </c>
      <c r="H136" s="12" t="s">
        <v>114</v>
      </c>
      <c r="I136" s="14">
        <v>1700</v>
      </c>
      <c r="J136" s="14"/>
      <c r="K136" s="15">
        <f t="shared" si="30"/>
        <v>0</v>
      </c>
      <c r="L136" s="15"/>
      <c r="M136" s="14">
        <v>1700</v>
      </c>
      <c r="N136" s="14">
        <v>1700</v>
      </c>
      <c r="O136" s="16">
        <v>1700</v>
      </c>
      <c r="P136" s="16" t="str">
        <f>+_xlfn.XLOOKUP(F136,'[1]x METAS'!$X$3:$X$408,'[1]x METAS'!$AD$3:$AD$408,FALSE,0,1)</f>
        <v xml:space="preserve">Beneficiar a 1700 adultos mayores con apoyo en atención integral </v>
      </c>
      <c r="Q136" s="17">
        <f>+_xlfn.XLOOKUP(P136,[2]Sheet!$C$6:$C$2261,[2]Sheet!$G$6:$G$2261,FALSE,0,1)</f>
        <v>158271600</v>
      </c>
      <c r="R136" s="18">
        <f>+_xlfn.XLOOKUP(P136,[2]Sheet!$C$2:$C$2261,[2]Sheet!$J$2:$J$2261,FALSE,0,1)</f>
        <v>136834551</v>
      </c>
      <c r="S136" s="15">
        <f t="shared" si="31"/>
        <v>0.86455530240422163</v>
      </c>
      <c r="T136" s="15"/>
      <c r="U136" s="15"/>
      <c r="V136" s="15"/>
      <c r="W136" s="19">
        <v>0</v>
      </c>
      <c r="X136" s="19"/>
      <c r="Y136" s="19"/>
      <c r="Z136" s="19"/>
      <c r="AA136" s="19"/>
      <c r="AB136" s="19"/>
      <c r="AC136" s="19"/>
      <c r="AD136" s="19"/>
      <c r="AE136" s="19"/>
      <c r="AF136" s="19"/>
      <c r="AG136" s="19"/>
      <c r="AH136" s="19"/>
      <c r="AI136" s="19"/>
      <c r="AJ136" s="12"/>
      <c r="AK136" s="19">
        <f t="shared" si="24"/>
        <v>0</v>
      </c>
      <c r="AL136" s="19">
        <v>69300000</v>
      </c>
      <c r="AM136" s="19"/>
      <c r="AN136" s="19"/>
      <c r="AO136" s="19"/>
      <c r="AP136" s="19"/>
      <c r="AQ136" s="19"/>
      <c r="AR136" s="19"/>
      <c r="AS136" s="19"/>
      <c r="AT136" s="19"/>
      <c r="AU136" s="19"/>
      <c r="AV136" s="19"/>
      <c r="AW136" s="19"/>
      <c r="AX136" s="19"/>
      <c r="AY136" s="12"/>
      <c r="AZ136" s="19">
        <f t="shared" si="25"/>
        <v>69300000</v>
      </c>
      <c r="BA136" s="19">
        <v>65940600</v>
      </c>
      <c r="BB136" s="19"/>
      <c r="BC136" s="19"/>
      <c r="BD136" s="19"/>
      <c r="BE136" s="19"/>
      <c r="BF136" s="19"/>
      <c r="BG136" s="19"/>
      <c r="BH136" s="19"/>
      <c r="BI136" s="19"/>
      <c r="BJ136" s="19"/>
      <c r="BK136" s="19"/>
      <c r="BL136" s="19"/>
      <c r="BM136" s="19"/>
      <c r="BN136" s="12"/>
      <c r="BO136" s="19">
        <f t="shared" si="23"/>
        <v>65940600</v>
      </c>
      <c r="BP136" s="19">
        <v>67918818</v>
      </c>
      <c r="BQ136" s="19"/>
      <c r="BR136" s="19"/>
      <c r="BS136" s="19"/>
      <c r="BT136" s="19"/>
      <c r="BU136" s="19"/>
      <c r="BV136" s="19"/>
      <c r="BW136" s="19"/>
      <c r="BX136" s="19"/>
      <c r="BY136" s="19"/>
      <c r="BZ136" s="19"/>
      <c r="CA136" s="19"/>
      <c r="CB136" s="19"/>
      <c r="CC136" s="24" t="s">
        <v>102</v>
      </c>
      <c r="CD136" s="19">
        <f t="shared" si="26"/>
        <v>67918818</v>
      </c>
      <c r="CE136" s="20">
        <v>2024258990015</v>
      </c>
      <c r="CF136" s="48" t="str">
        <f>+_xlfn.XLOOKUP(P136,'[1]x METAS'!$AD$3:$AD$408,'[1]x METAS'!$AF$3:$AF$408,FALSE,0,1)</f>
        <v>Secretaría de Familia y Desarrollo social</v>
      </c>
    </row>
    <row r="137" spans="1:84" hidden="1" x14ac:dyDescent="0.25">
      <c r="A137" s="49" t="s">
        <v>537</v>
      </c>
      <c r="B137" s="12" t="s">
        <v>445</v>
      </c>
      <c r="C137" s="12" t="s">
        <v>446</v>
      </c>
      <c r="D137" s="13" t="s">
        <v>538</v>
      </c>
      <c r="E137" s="12" t="s">
        <v>147</v>
      </c>
      <c r="F137" s="12" t="s">
        <v>539</v>
      </c>
      <c r="G137" s="14">
        <v>1</v>
      </c>
      <c r="H137" s="12" t="s">
        <v>114</v>
      </c>
      <c r="I137" s="14">
        <v>0</v>
      </c>
      <c r="J137" s="14"/>
      <c r="K137" s="15" t="e">
        <f t="shared" si="30"/>
        <v>#DIV/0!</v>
      </c>
      <c r="L137" s="15"/>
      <c r="M137" s="14">
        <v>0.3</v>
      </c>
      <c r="N137" s="14">
        <v>1</v>
      </c>
      <c r="O137" s="16">
        <v>1</v>
      </c>
      <c r="P137" s="16" t="str">
        <f>+_xlfn.XLOOKUP(F137,'[1]x METAS'!$X$3:$X$408,'[1]x METAS'!$AD$3:$AD$408,FALSE,0,1)</f>
        <v>Actualizar la Política Pública de Vejez y Envejecimiento y la RIA</v>
      </c>
      <c r="Q137" s="17" t="b">
        <f>+_xlfn.XLOOKUP(P137,[2]Sheet!$C$6:$C$2261,[2]Sheet!$G$6:$G$2261,FALSE,0,1)</f>
        <v>0</v>
      </c>
      <c r="R137" s="16"/>
      <c r="S137" s="16"/>
      <c r="T137" s="16"/>
      <c r="U137" s="16"/>
      <c r="V137" s="16"/>
      <c r="W137" s="19">
        <v>0</v>
      </c>
      <c r="X137" s="19"/>
      <c r="Y137" s="19"/>
      <c r="Z137" s="19"/>
      <c r="AA137" s="19"/>
      <c r="AB137" s="19"/>
      <c r="AC137" s="19"/>
      <c r="AD137" s="19"/>
      <c r="AE137" s="19"/>
      <c r="AF137" s="19"/>
      <c r="AG137" s="19"/>
      <c r="AH137" s="19"/>
      <c r="AI137" s="19"/>
      <c r="AJ137" s="12"/>
      <c r="AK137" s="19">
        <f t="shared" si="24"/>
        <v>0</v>
      </c>
      <c r="AL137" s="19">
        <v>30000000</v>
      </c>
      <c r="AM137" s="19"/>
      <c r="AN137" s="19"/>
      <c r="AO137" s="19"/>
      <c r="AP137" s="19"/>
      <c r="AQ137" s="19"/>
      <c r="AR137" s="19"/>
      <c r="AS137" s="19"/>
      <c r="AT137" s="19"/>
      <c r="AU137" s="19"/>
      <c r="AV137" s="19"/>
      <c r="AW137" s="19"/>
      <c r="AX137" s="19"/>
      <c r="AY137" s="12"/>
      <c r="AZ137" s="19">
        <f t="shared" si="25"/>
        <v>30000000</v>
      </c>
      <c r="BA137" s="19">
        <v>40000000</v>
      </c>
      <c r="BB137" s="19"/>
      <c r="BC137" s="19"/>
      <c r="BD137" s="19"/>
      <c r="BE137" s="19"/>
      <c r="BF137" s="19"/>
      <c r="BG137" s="19"/>
      <c r="BH137" s="19"/>
      <c r="BI137" s="19"/>
      <c r="BJ137" s="19"/>
      <c r="BK137" s="19"/>
      <c r="BL137" s="19"/>
      <c r="BM137" s="19"/>
      <c r="BN137" s="12"/>
      <c r="BO137" s="19">
        <f t="shared" si="23"/>
        <v>40000000</v>
      </c>
      <c r="BP137" s="19">
        <v>30000000</v>
      </c>
      <c r="BQ137" s="19"/>
      <c r="BR137" s="19"/>
      <c r="BS137" s="19"/>
      <c r="BT137" s="19"/>
      <c r="BU137" s="19"/>
      <c r="BV137" s="19"/>
      <c r="BW137" s="19"/>
      <c r="BX137" s="19"/>
      <c r="BY137" s="19"/>
      <c r="BZ137" s="19"/>
      <c r="CA137" s="19"/>
      <c r="CB137" s="19"/>
      <c r="CC137" s="24" t="s">
        <v>102</v>
      </c>
      <c r="CD137" s="19">
        <f t="shared" si="26"/>
        <v>30000000</v>
      </c>
      <c r="CE137" s="20">
        <v>2024258990015</v>
      </c>
      <c r="CF137" s="48" t="str">
        <f>+_xlfn.XLOOKUP(P137,'[1]x METAS'!$AD$3:$AD$408,'[1]x METAS'!$AF$3:$AF$408,FALSE,0,1)</f>
        <v>Secretaría de Familia y Desarrollo social</v>
      </c>
    </row>
    <row r="138" spans="1:84" hidden="1" x14ac:dyDescent="0.25">
      <c r="A138" s="49" t="s">
        <v>540</v>
      </c>
      <c r="B138" s="12" t="s">
        <v>445</v>
      </c>
      <c r="C138" s="12" t="s">
        <v>446</v>
      </c>
      <c r="D138" s="13" t="s">
        <v>521</v>
      </c>
      <c r="E138" s="12" t="s">
        <v>522</v>
      </c>
      <c r="F138" s="12" t="s">
        <v>541</v>
      </c>
      <c r="G138" s="14">
        <v>1</v>
      </c>
      <c r="H138" s="12" t="s">
        <v>114</v>
      </c>
      <c r="I138" s="14">
        <v>0</v>
      </c>
      <c r="J138" s="14"/>
      <c r="K138" s="15" t="e">
        <f t="shared" si="30"/>
        <v>#DIV/0!</v>
      </c>
      <c r="L138" s="15"/>
      <c r="M138" s="14">
        <v>1</v>
      </c>
      <c r="N138" s="14">
        <v>1</v>
      </c>
      <c r="O138" s="16">
        <v>1</v>
      </c>
      <c r="P138" s="16" t="str">
        <f>+_xlfn.XLOOKUP(F138,'[1]x METAS'!$X$3:$X$408,'[1]x METAS'!$AD$3:$AD$408,FALSE,0,1)</f>
        <v>Creación de Semilleros de Adulto Mayor</v>
      </c>
      <c r="Q138" s="17" t="b">
        <f>+_xlfn.XLOOKUP(P138,[2]Sheet!$C$6:$C$2261,[2]Sheet!$G$6:$G$2261,FALSE,0,1)</f>
        <v>0</v>
      </c>
      <c r="R138" s="16"/>
      <c r="S138" s="16"/>
      <c r="T138" s="16"/>
      <c r="U138" s="16"/>
      <c r="V138" s="16"/>
      <c r="W138" s="19">
        <v>0</v>
      </c>
      <c r="X138" s="19"/>
      <c r="Y138" s="19"/>
      <c r="Z138" s="19"/>
      <c r="AA138" s="19"/>
      <c r="AB138" s="19"/>
      <c r="AC138" s="19"/>
      <c r="AD138" s="19"/>
      <c r="AE138" s="19"/>
      <c r="AF138" s="19"/>
      <c r="AG138" s="19"/>
      <c r="AH138" s="19"/>
      <c r="AI138" s="19"/>
      <c r="AJ138" s="12"/>
      <c r="AK138" s="19">
        <f t="shared" si="24"/>
        <v>0</v>
      </c>
      <c r="AL138" s="19">
        <v>37345000</v>
      </c>
      <c r="AM138" s="19"/>
      <c r="AN138" s="19"/>
      <c r="AO138" s="19"/>
      <c r="AP138" s="19"/>
      <c r="AQ138" s="19"/>
      <c r="AR138" s="19"/>
      <c r="AS138" s="19"/>
      <c r="AT138" s="19"/>
      <c r="AU138" s="19"/>
      <c r="AV138" s="19"/>
      <c r="AW138" s="19"/>
      <c r="AX138" s="19"/>
      <c r="AY138" s="12"/>
      <c r="AZ138" s="19">
        <f t="shared" si="25"/>
        <v>37345000</v>
      </c>
      <c r="BA138" s="19">
        <v>38465000</v>
      </c>
      <c r="BB138" s="19"/>
      <c r="BC138" s="19"/>
      <c r="BD138" s="19"/>
      <c r="BE138" s="19"/>
      <c r="BF138" s="19"/>
      <c r="BG138" s="19"/>
      <c r="BH138" s="19"/>
      <c r="BI138" s="19"/>
      <c r="BJ138" s="19"/>
      <c r="BK138" s="19"/>
      <c r="BL138" s="19"/>
      <c r="BM138" s="19"/>
      <c r="BN138" s="12"/>
      <c r="BO138" s="19">
        <f t="shared" si="23"/>
        <v>38465000</v>
      </c>
      <c r="BP138" s="19">
        <v>39619000</v>
      </c>
      <c r="BQ138" s="19"/>
      <c r="BR138" s="19"/>
      <c r="BS138" s="19"/>
      <c r="BT138" s="19"/>
      <c r="BU138" s="19"/>
      <c r="BV138" s="19"/>
      <c r="BW138" s="19"/>
      <c r="BX138" s="19"/>
      <c r="BY138" s="19"/>
      <c r="BZ138" s="19"/>
      <c r="CA138" s="19"/>
      <c r="CB138" s="19"/>
      <c r="CC138" s="24" t="s">
        <v>102</v>
      </c>
      <c r="CD138" s="19">
        <f t="shared" si="26"/>
        <v>39619000</v>
      </c>
      <c r="CE138" s="20">
        <v>2024258990016</v>
      </c>
      <c r="CF138" s="48" t="str">
        <f>+_xlfn.XLOOKUP(P138,'[1]x METAS'!$AD$3:$AD$408,'[1]x METAS'!$AF$3:$AF$408,FALSE,0,1)</f>
        <v>Secretaría de Familia y Desarrollo Social</v>
      </c>
    </row>
    <row r="139" spans="1:84" hidden="1" x14ac:dyDescent="0.25">
      <c r="A139" s="49" t="s">
        <v>542</v>
      </c>
      <c r="B139" s="12" t="s">
        <v>445</v>
      </c>
      <c r="C139" s="12" t="s">
        <v>446</v>
      </c>
      <c r="D139" s="13" t="s">
        <v>543</v>
      </c>
      <c r="E139" s="12" t="s">
        <v>544</v>
      </c>
      <c r="F139" s="12" t="s">
        <v>545</v>
      </c>
      <c r="G139" s="14">
        <v>900</v>
      </c>
      <c r="H139" s="12" t="s">
        <v>114</v>
      </c>
      <c r="I139" s="14">
        <v>790</v>
      </c>
      <c r="J139" s="14"/>
      <c r="K139" s="15">
        <f t="shared" si="30"/>
        <v>0</v>
      </c>
      <c r="L139" s="15"/>
      <c r="M139" s="14">
        <v>827</v>
      </c>
      <c r="N139" s="14">
        <v>863</v>
      </c>
      <c r="O139" s="16">
        <v>900</v>
      </c>
      <c r="P139" s="16" t="str">
        <f>+_xlfn.XLOOKUP(F139,'[1]x METAS'!$X$3:$X$408,'[1]x METAS'!$AD$3:$AD$408,FALSE,0,1)</f>
        <v>Atender a 900 personas con discapacidad en el centro Integral de Servicios CIS y su descentralización</v>
      </c>
      <c r="Q139" s="17">
        <f>+_xlfn.XLOOKUP(P139,[2]Sheet!$C$6:$C$2261,[2]Sheet!$G$6:$G$2261,FALSE,0,1)</f>
        <v>38784854</v>
      </c>
      <c r="R139" s="18">
        <f>+_xlfn.XLOOKUP(P139,[2]Sheet!$C$2:$C$2261,[2]Sheet!$J$2:$J$2261,FALSE,0,1)</f>
        <v>38758497</v>
      </c>
      <c r="S139" s="15">
        <f t="shared" ref="S139:S141" si="32">+R139/Q139</f>
        <v>0.99932043059901687</v>
      </c>
      <c r="T139" s="15"/>
      <c r="U139" s="15"/>
      <c r="V139" s="15"/>
      <c r="W139" s="19">
        <v>25000000</v>
      </c>
      <c r="X139" s="19"/>
      <c r="Y139" s="19"/>
      <c r="Z139" s="19"/>
      <c r="AA139" s="19"/>
      <c r="AB139" s="19"/>
      <c r="AC139" s="19"/>
      <c r="AD139" s="19"/>
      <c r="AE139" s="19"/>
      <c r="AF139" s="19"/>
      <c r="AG139" s="19"/>
      <c r="AH139" s="19"/>
      <c r="AI139" s="19"/>
      <c r="AJ139" s="12"/>
      <c r="AK139" s="19">
        <f t="shared" si="24"/>
        <v>25000000</v>
      </c>
      <c r="AL139" s="19">
        <v>436822222</v>
      </c>
      <c r="AM139" s="19"/>
      <c r="AN139" s="19"/>
      <c r="AO139" s="19"/>
      <c r="AP139" s="19"/>
      <c r="AQ139" s="19"/>
      <c r="AR139" s="19"/>
      <c r="AS139" s="19"/>
      <c r="AT139" s="19"/>
      <c r="AU139" s="19"/>
      <c r="AV139" s="19"/>
      <c r="AW139" s="19"/>
      <c r="AX139" s="19"/>
      <c r="AY139" s="12"/>
      <c r="AZ139" s="19">
        <f t="shared" si="25"/>
        <v>436822222</v>
      </c>
      <c r="BA139" s="19">
        <v>449926888.66000003</v>
      </c>
      <c r="BB139" s="19"/>
      <c r="BC139" s="19"/>
      <c r="BD139" s="19"/>
      <c r="BE139" s="19"/>
      <c r="BF139" s="19"/>
      <c r="BG139" s="19"/>
      <c r="BH139" s="19"/>
      <c r="BI139" s="19"/>
      <c r="BJ139" s="19"/>
      <c r="BK139" s="19"/>
      <c r="BL139" s="19"/>
      <c r="BM139" s="19"/>
      <c r="BN139" s="12"/>
      <c r="BO139" s="19">
        <f t="shared" si="23"/>
        <v>449926888.66000003</v>
      </c>
      <c r="BP139" s="19">
        <v>463460985.31980002</v>
      </c>
      <c r="BQ139" s="19"/>
      <c r="BR139" s="19"/>
      <c r="BS139" s="19"/>
      <c r="BT139" s="19"/>
      <c r="BU139" s="19"/>
      <c r="BV139" s="19"/>
      <c r="BW139" s="19"/>
      <c r="BX139" s="19"/>
      <c r="BY139" s="19"/>
      <c r="BZ139" s="19"/>
      <c r="CA139" s="19"/>
      <c r="CB139" s="19"/>
      <c r="CC139" s="24" t="s">
        <v>102</v>
      </c>
      <c r="CD139" s="19">
        <f t="shared" si="26"/>
        <v>463460985.31980002</v>
      </c>
      <c r="CE139" s="20">
        <v>2024258990016</v>
      </c>
      <c r="CF139" s="48" t="str">
        <f>+_xlfn.XLOOKUP(P139,'[1]x METAS'!$AD$3:$AD$408,'[1]x METAS'!$AF$3:$AF$408,FALSE,0,1)</f>
        <v>Secretaría de Familia y Desarrollo social</v>
      </c>
    </row>
    <row r="140" spans="1:84" hidden="1" x14ac:dyDescent="0.25">
      <c r="A140" s="49" t="s">
        <v>546</v>
      </c>
      <c r="B140" s="12" t="s">
        <v>445</v>
      </c>
      <c r="C140" s="12" t="s">
        <v>446</v>
      </c>
      <c r="D140" s="13" t="s">
        <v>547</v>
      </c>
      <c r="E140" s="12" t="s">
        <v>548</v>
      </c>
      <c r="F140" s="12" t="s">
        <v>549</v>
      </c>
      <c r="G140" s="14">
        <v>158</v>
      </c>
      <c r="H140" s="12" t="s">
        <v>114</v>
      </c>
      <c r="I140" s="14">
        <v>158</v>
      </c>
      <c r="J140" s="14"/>
      <c r="K140" s="15">
        <f t="shared" si="30"/>
        <v>0</v>
      </c>
      <c r="L140" s="15"/>
      <c r="M140" s="14">
        <v>158</v>
      </c>
      <c r="N140" s="14">
        <v>158</v>
      </c>
      <c r="O140" s="16">
        <v>158</v>
      </c>
      <c r="P140" s="16" t="str">
        <f>+_xlfn.XLOOKUP(F140,'[1]x METAS'!$X$3:$X$408,'[1]x METAS'!$AD$3:$AD$408,FALSE,0,1)</f>
        <v>Mantener la atención a 158 PcD en procesos terapéuticos habilidades para la vida y aprendizaje</v>
      </c>
      <c r="Q140" s="17">
        <f>+_xlfn.XLOOKUP(P140,[2]Sheet!$C$6:$C$2261,[2]Sheet!$G$6:$G$2261,FALSE,0,1)</f>
        <v>77598589</v>
      </c>
      <c r="R140" s="18">
        <f>+_xlfn.XLOOKUP(P140,[2]Sheet!$C$2:$C$2261,[2]Sheet!$J$2:$J$2261,FALSE,0,1)</f>
        <v>77499767</v>
      </c>
      <c r="S140" s="15">
        <f t="shared" si="32"/>
        <v>0.99872649746247322</v>
      </c>
      <c r="T140" s="15"/>
      <c r="U140" s="15"/>
      <c r="V140" s="15"/>
      <c r="W140" s="19">
        <v>26357736</v>
      </c>
      <c r="X140" s="19"/>
      <c r="Y140" s="19"/>
      <c r="Z140" s="19"/>
      <c r="AA140" s="19"/>
      <c r="AB140" s="19"/>
      <c r="AC140" s="19"/>
      <c r="AD140" s="19"/>
      <c r="AE140" s="19"/>
      <c r="AF140" s="19"/>
      <c r="AG140" s="19"/>
      <c r="AH140" s="19"/>
      <c r="AI140" s="19"/>
      <c r="AJ140" s="12"/>
      <c r="AK140" s="19">
        <f t="shared" si="24"/>
        <v>26357736</v>
      </c>
      <c r="AL140" s="19">
        <v>535000000</v>
      </c>
      <c r="AM140" s="19"/>
      <c r="AN140" s="19"/>
      <c r="AO140" s="19"/>
      <c r="AP140" s="19"/>
      <c r="AQ140" s="19"/>
      <c r="AR140" s="19"/>
      <c r="AS140" s="19"/>
      <c r="AT140" s="19"/>
      <c r="AU140" s="19"/>
      <c r="AV140" s="19"/>
      <c r="AW140" s="19"/>
      <c r="AX140" s="19"/>
      <c r="AY140" s="12"/>
      <c r="AZ140" s="19">
        <f t="shared" si="25"/>
        <v>535000000</v>
      </c>
      <c r="BA140" s="19">
        <v>551050000</v>
      </c>
      <c r="BB140" s="19"/>
      <c r="BC140" s="19"/>
      <c r="BD140" s="19"/>
      <c r="BE140" s="19"/>
      <c r="BF140" s="19"/>
      <c r="BG140" s="19"/>
      <c r="BH140" s="19"/>
      <c r="BI140" s="19"/>
      <c r="BJ140" s="19"/>
      <c r="BK140" s="19"/>
      <c r="BL140" s="19"/>
      <c r="BM140" s="19"/>
      <c r="BN140" s="12"/>
      <c r="BO140" s="19">
        <f t="shared" si="23"/>
        <v>551050000</v>
      </c>
      <c r="BP140" s="19">
        <v>567570622</v>
      </c>
      <c r="BQ140" s="19"/>
      <c r="BR140" s="19"/>
      <c r="BS140" s="19"/>
      <c r="BT140" s="19"/>
      <c r="BU140" s="19"/>
      <c r="BV140" s="19"/>
      <c r="BW140" s="19"/>
      <c r="BX140" s="19"/>
      <c r="BY140" s="19"/>
      <c r="BZ140" s="19"/>
      <c r="CA140" s="19"/>
      <c r="CB140" s="19"/>
      <c r="CC140" s="24" t="s">
        <v>102</v>
      </c>
      <c r="CD140" s="19">
        <f t="shared" si="26"/>
        <v>567570622</v>
      </c>
      <c r="CE140" s="20">
        <v>2024258990016</v>
      </c>
      <c r="CF140" s="48" t="str">
        <f>+_xlfn.XLOOKUP(P140,'[1]x METAS'!$AD$3:$AD$408,'[1]x METAS'!$AF$3:$AF$408,FALSE,0,1)</f>
        <v>Secretaría de Familia y Desarrollo social</v>
      </c>
    </row>
    <row r="141" spans="1:84" hidden="1" x14ac:dyDescent="0.25">
      <c r="A141" s="49" t="s">
        <v>550</v>
      </c>
      <c r="B141" s="12" t="s">
        <v>445</v>
      </c>
      <c r="C141" s="12" t="s">
        <v>446</v>
      </c>
      <c r="D141" s="13" t="s">
        <v>551</v>
      </c>
      <c r="E141" s="12" t="s">
        <v>552</v>
      </c>
      <c r="F141" s="12" t="s">
        <v>553</v>
      </c>
      <c r="G141" s="14">
        <v>3</v>
      </c>
      <c r="H141" s="12" t="s">
        <v>114</v>
      </c>
      <c r="I141" s="14">
        <v>3</v>
      </c>
      <c r="J141" s="14"/>
      <c r="K141" s="15">
        <f t="shared" si="30"/>
        <v>0</v>
      </c>
      <c r="L141" s="15"/>
      <c r="M141" s="14">
        <v>3</v>
      </c>
      <c r="N141" s="14">
        <v>3</v>
      </c>
      <c r="O141" s="16">
        <v>3</v>
      </c>
      <c r="P141" s="16" t="str">
        <f>+_xlfn.XLOOKUP(F141,'[1]x METAS'!$X$3:$X$408,'[1]x METAS'!$AD$3:$AD$408,FALSE,0,1)</f>
        <v>Implementar 3 estrategias dirigidas a cuidadores de PcD</v>
      </c>
      <c r="Q141" s="17">
        <f>+_xlfn.XLOOKUP(P141,[2]Sheet!$C$6:$C$2261,[2]Sheet!$G$6:$G$2261,FALSE,0,1)</f>
        <v>225000000</v>
      </c>
      <c r="R141" s="18">
        <f>+_xlfn.XLOOKUP(P141,[2]Sheet!$C$2:$C$2261,[2]Sheet!$J$2:$J$2261,FALSE,0,1)</f>
        <v>5000000</v>
      </c>
      <c r="S141" s="15">
        <f t="shared" si="32"/>
        <v>2.2222222222222223E-2</v>
      </c>
      <c r="T141" s="15"/>
      <c r="U141" s="15"/>
      <c r="V141" s="15"/>
      <c r="W141" s="19">
        <v>225000000</v>
      </c>
      <c r="X141" s="19"/>
      <c r="Y141" s="19"/>
      <c r="Z141" s="19"/>
      <c r="AA141" s="19"/>
      <c r="AB141" s="19"/>
      <c r="AC141" s="19"/>
      <c r="AD141" s="19"/>
      <c r="AE141" s="19"/>
      <c r="AF141" s="19"/>
      <c r="AG141" s="19"/>
      <c r="AH141" s="19"/>
      <c r="AI141" s="19"/>
      <c r="AJ141" s="12"/>
      <c r="AK141" s="19">
        <f t="shared" si="24"/>
        <v>225000000</v>
      </c>
      <c r="AL141" s="19">
        <v>430000000</v>
      </c>
      <c r="AM141" s="19"/>
      <c r="AN141" s="19"/>
      <c r="AO141" s="19"/>
      <c r="AP141" s="19"/>
      <c r="AQ141" s="19"/>
      <c r="AR141" s="19"/>
      <c r="AS141" s="19"/>
      <c r="AT141" s="19"/>
      <c r="AU141" s="19"/>
      <c r="AV141" s="19"/>
      <c r="AW141" s="19"/>
      <c r="AX141" s="19"/>
      <c r="AY141" s="12"/>
      <c r="AZ141" s="19">
        <f t="shared" si="25"/>
        <v>430000000</v>
      </c>
      <c r="BA141" s="19">
        <v>442900000</v>
      </c>
      <c r="BB141" s="19"/>
      <c r="BC141" s="19"/>
      <c r="BD141" s="19"/>
      <c r="BE141" s="19"/>
      <c r="BF141" s="19"/>
      <c r="BG141" s="19"/>
      <c r="BH141" s="19"/>
      <c r="BI141" s="19"/>
      <c r="BJ141" s="19"/>
      <c r="BK141" s="19"/>
      <c r="BL141" s="19"/>
      <c r="BM141" s="19"/>
      <c r="BN141" s="12"/>
      <c r="BO141" s="19">
        <f t="shared" si="23"/>
        <v>442900000</v>
      </c>
      <c r="BP141" s="19">
        <v>456187000</v>
      </c>
      <c r="BQ141" s="19"/>
      <c r="BR141" s="19"/>
      <c r="BS141" s="19"/>
      <c r="BT141" s="19"/>
      <c r="BU141" s="19"/>
      <c r="BV141" s="19"/>
      <c r="BW141" s="19"/>
      <c r="BX141" s="19"/>
      <c r="BY141" s="19"/>
      <c r="BZ141" s="19"/>
      <c r="CA141" s="19"/>
      <c r="CB141" s="19"/>
      <c r="CC141" s="24" t="s">
        <v>102</v>
      </c>
      <c r="CD141" s="19">
        <f t="shared" si="26"/>
        <v>456187000</v>
      </c>
      <c r="CE141" s="20">
        <v>2024258990015</v>
      </c>
      <c r="CF141" s="48" t="str">
        <f>+_xlfn.XLOOKUP(P141,'[1]x METAS'!$AD$3:$AD$408,'[1]x METAS'!$AF$3:$AF$408,FALSE,0,1)</f>
        <v>Secretaría de Familia y Desarrollo social</v>
      </c>
    </row>
    <row r="142" spans="1:84" hidden="1" x14ac:dyDescent="0.25">
      <c r="A142" s="49" t="s">
        <v>554</v>
      </c>
      <c r="B142" s="12" t="s">
        <v>445</v>
      </c>
      <c r="C142" s="12" t="s">
        <v>446</v>
      </c>
      <c r="D142" s="13" t="s">
        <v>538</v>
      </c>
      <c r="E142" s="12" t="s">
        <v>147</v>
      </c>
      <c r="F142" s="12" t="s">
        <v>555</v>
      </c>
      <c r="G142" s="14">
        <v>1</v>
      </c>
      <c r="H142" s="12" t="s">
        <v>114</v>
      </c>
      <c r="I142" s="14">
        <v>0</v>
      </c>
      <c r="J142" s="14"/>
      <c r="K142" s="15" t="e">
        <f t="shared" si="30"/>
        <v>#DIV/0!</v>
      </c>
      <c r="L142" s="15"/>
      <c r="M142" s="14">
        <v>0.4</v>
      </c>
      <c r="N142" s="14">
        <v>1</v>
      </c>
      <c r="O142" s="16">
        <v>1</v>
      </c>
      <c r="P142" s="16" t="str">
        <f>+_xlfn.XLOOKUP(F142,'[1]x METAS'!$X$3:$X$408,'[1]x METAS'!$AD$3:$AD$408,FALSE,0,1)</f>
        <v>Realizar diagnóstico y reformulación de la Política Pública de Discapacidad</v>
      </c>
      <c r="Q142" s="17" t="b">
        <f>+_xlfn.XLOOKUP(P142,[2]Sheet!$C$6:$C$2261,[2]Sheet!$G$6:$G$2261,FALSE,0,1)</f>
        <v>0</v>
      </c>
      <c r="R142" s="16"/>
      <c r="S142" s="16"/>
      <c r="T142" s="16"/>
      <c r="U142" s="16"/>
      <c r="V142" s="16"/>
      <c r="W142" s="19">
        <v>0</v>
      </c>
      <c r="X142" s="19"/>
      <c r="Y142" s="19"/>
      <c r="Z142" s="19"/>
      <c r="AA142" s="19"/>
      <c r="AB142" s="19"/>
      <c r="AC142" s="19"/>
      <c r="AD142" s="19"/>
      <c r="AE142" s="19"/>
      <c r="AF142" s="19"/>
      <c r="AG142" s="19"/>
      <c r="AH142" s="19"/>
      <c r="AI142" s="19"/>
      <c r="AJ142" s="12"/>
      <c r="AK142" s="19">
        <f t="shared" si="24"/>
        <v>0</v>
      </c>
      <c r="AL142" s="19">
        <v>60000000</v>
      </c>
      <c r="AM142" s="19"/>
      <c r="AN142" s="19"/>
      <c r="AO142" s="19"/>
      <c r="AP142" s="19"/>
      <c r="AQ142" s="19"/>
      <c r="AR142" s="19"/>
      <c r="AS142" s="19"/>
      <c r="AT142" s="19"/>
      <c r="AU142" s="19"/>
      <c r="AV142" s="19"/>
      <c r="AW142" s="19"/>
      <c r="AX142" s="19"/>
      <c r="AY142" s="12"/>
      <c r="AZ142" s="19">
        <f t="shared" si="25"/>
        <v>60000000</v>
      </c>
      <c r="BA142" s="19">
        <v>80000000</v>
      </c>
      <c r="BB142" s="19"/>
      <c r="BC142" s="19"/>
      <c r="BD142" s="19"/>
      <c r="BE142" s="19"/>
      <c r="BF142" s="19"/>
      <c r="BG142" s="19"/>
      <c r="BH142" s="19"/>
      <c r="BI142" s="19"/>
      <c r="BJ142" s="19"/>
      <c r="BK142" s="19"/>
      <c r="BL142" s="19"/>
      <c r="BM142" s="19"/>
      <c r="BN142" s="12"/>
      <c r="BO142" s="19">
        <f t="shared" si="23"/>
        <v>80000000</v>
      </c>
      <c r="BP142" s="19">
        <v>60000000</v>
      </c>
      <c r="BQ142" s="19"/>
      <c r="BR142" s="19"/>
      <c r="BS142" s="19"/>
      <c r="BT142" s="19"/>
      <c r="BU142" s="19"/>
      <c r="BV142" s="19"/>
      <c r="BW142" s="19"/>
      <c r="BX142" s="19"/>
      <c r="BY142" s="19"/>
      <c r="BZ142" s="19"/>
      <c r="CA142" s="19"/>
      <c r="CB142" s="19"/>
      <c r="CC142" s="24" t="s">
        <v>102</v>
      </c>
      <c r="CD142" s="19">
        <f t="shared" si="26"/>
        <v>60000000</v>
      </c>
      <c r="CE142" s="20">
        <v>2024258990015</v>
      </c>
      <c r="CF142" s="48" t="str">
        <f>+_xlfn.XLOOKUP(P142,'[1]x METAS'!$AD$3:$AD$408,'[1]x METAS'!$AF$3:$AF$408,FALSE,0,1)</f>
        <v>Secretaría de Familia y Desarrollo social</v>
      </c>
    </row>
    <row r="143" spans="1:84" hidden="1" x14ac:dyDescent="0.25">
      <c r="A143" s="49" t="s">
        <v>556</v>
      </c>
      <c r="B143" s="12" t="s">
        <v>445</v>
      </c>
      <c r="C143" s="12" t="s">
        <v>446</v>
      </c>
      <c r="D143" s="13" t="s">
        <v>557</v>
      </c>
      <c r="E143" s="12" t="s">
        <v>558</v>
      </c>
      <c r="F143" s="12" t="s">
        <v>559</v>
      </c>
      <c r="G143" s="14">
        <v>400</v>
      </c>
      <c r="H143" s="12" t="s">
        <v>114</v>
      </c>
      <c r="I143" s="14">
        <v>100</v>
      </c>
      <c r="J143" s="14"/>
      <c r="K143" s="15">
        <f t="shared" si="30"/>
        <v>0</v>
      </c>
      <c r="L143" s="15"/>
      <c r="M143" s="14">
        <v>200</v>
      </c>
      <c r="N143" s="14">
        <v>300</v>
      </c>
      <c r="O143" s="16">
        <v>400</v>
      </c>
      <c r="P143" s="16" t="str">
        <f>+_xlfn.XLOOKUP(F143,'[1]x METAS'!$X$3:$X$408,'[1]x METAS'!$AD$3:$AD$408,FALSE,0,1)</f>
        <v>Aumentar a 400 la cantidad de personas con discapacidad beneficiadas con ayudas técnicas</v>
      </c>
      <c r="Q143" s="17">
        <f>+_xlfn.XLOOKUP(P143,[2]Sheet!$C$6:$C$2261,[2]Sheet!$G$6:$G$2261,FALSE,0,1)</f>
        <v>9987936</v>
      </c>
      <c r="R143" s="18">
        <f>+_xlfn.XLOOKUP(P143,[2]Sheet!$C$2:$C$2261,[2]Sheet!$J$2:$J$2261,FALSE,0,1)</f>
        <v>86758</v>
      </c>
      <c r="S143" s="15">
        <f t="shared" ref="S143:S144" si="33">+R143/Q143</f>
        <v>8.6862791271389798E-3</v>
      </c>
      <c r="T143" s="15"/>
      <c r="U143" s="15"/>
      <c r="V143" s="15"/>
      <c r="W143" s="19">
        <v>10000000</v>
      </c>
      <c r="X143" s="19"/>
      <c r="Y143" s="19"/>
      <c r="Z143" s="19"/>
      <c r="AA143" s="19"/>
      <c r="AB143" s="19"/>
      <c r="AC143" s="19"/>
      <c r="AD143" s="19"/>
      <c r="AE143" s="19"/>
      <c r="AF143" s="19"/>
      <c r="AG143" s="19"/>
      <c r="AH143" s="19"/>
      <c r="AI143" s="19"/>
      <c r="AJ143" s="12"/>
      <c r="AK143" s="19">
        <f t="shared" si="24"/>
        <v>10000000</v>
      </c>
      <c r="AL143" s="19">
        <v>53000000</v>
      </c>
      <c r="AM143" s="19"/>
      <c r="AN143" s="19"/>
      <c r="AO143" s="19"/>
      <c r="AP143" s="19"/>
      <c r="AQ143" s="19"/>
      <c r="AR143" s="19"/>
      <c r="AS143" s="19"/>
      <c r="AT143" s="19"/>
      <c r="AU143" s="19"/>
      <c r="AV143" s="19"/>
      <c r="AW143" s="19"/>
      <c r="AX143" s="19"/>
      <c r="AY143" s="12"/>
      <c r="AZ143" s="19">
        <f t="shared" si="25"/>
        <v>53000000</v>
      </c>
      <c r="BA143" s="19">
        <v>54550000</v>
      </c>
      <c r="BB143" s="19"/>
      <c r="BC143" s="19"/>
      <c r="BD143" s="19"/>
      <c r="BE143" s="19"/>
      <c r="BF143" s="19"/>
      <c r="BG143" s="19"/>
      <c r="BH143" s="19"/>
      <c r="BI143" s="19"/>
      <c r="BJ143" s="19"/>
      <c r="BK143" s="19"/>
      <c r="BL143" s="19"/>
      <c r="BM143" s="19"/>
      <c r="BN143" s="12"/>
      <c r="BO143" s="19">
        <f t="shared" si="23"/>
        <v>54550000</v>
      </c>
      <c r="BP143" s="19">
        <v>56174878.75</v>
      </c>
      <c r="BQ143" s="19"/>
      <c r="BR143" s="19"/>
      <c r="BS143" s="19"/>
      <c r="BT143" s="19"/>
      <c r="BU143" s="19"/>
      <c r="BV143" s="19"/>
      <c r="BW143" s="19"/>
      <c r="BX143" s="19"/>
      <c r="BY143" s="19"/>
      <c r="BZ143" s="19"/>
      <c r="CA143" s="19"/>
      <c r="CB143" s="19"/>
      <c r="CC143" s="24" t="s">
        <v>102</v>
      </c>
      <c r="CD143" s="19">
        <f t="shared" si="26"/>
        <v>56174878.75</v>
      </c>
      <c r="CE143" s="20">
        <v>2024258990016</v>
      </c>
      <c r="CF143" s="48" t="str">
        <f>+_xlfn.XLOOKUP(P143,'[1]x METAS'!$AD$3:$AD$408,'[1]x METAS'!$AF$3:$AF$408,FALSE,0,1)</f>
        <v>Secretaría de Familia y Desarrollo social</v>
      </c>
    </row>
    <row r="144" spans="1:84" ht="45" hidden="1" x14ac:dyDescent="0.25">
      <c r="A144" s="49" t="s">
        <v>560</v>
      </c>
      <c r="B144" s="12" t="s">
        <v>445</v>
      </c>
      <c r="C144" s="12" t="s">
        <v>446</v>
      </c>
      <c r="D144" s="13" t="s">
        <v>435</v>
      </c>
      <c r="E144" s="12" t="s">
        <v>228</v>
      </c>
      <c r="F144" s="12" t="s">
        <v>561</v>
      </c>
      <c r="G144" s="14">
        <v>200</v>
      </c>
      <c r="H144" s="12" t="s">
        <v>114</v>
      </c>
      <c r="I144" s="14">
        <v>72</v>
      </c>
      <c r="J144" s="14"/>
      <c r="K144" s="15">
        <f t="shared" si="30"/>
        <v>0</v>
      </c>
      <c r="L144" s="15"/>
      <c r="M144" s="14">
        <v>115</v>
      </c>
      <c r="N144" s="14">
        <v>158</v>
      </c>
      <c r="O144" s="16">
        <v>200</v>
      </c>
      <c r="P144" s="22" t="str">
        <f>+_xlfn.XLOOKUP(F144,'[1]x METAS'!$X$3:$X$408,'[1]x METAS'!$AD$3:$AD$408,FALSE,0,1)</f>
        <v xml:space="preserve">Aumentar a 200 el número de personas de la comunidad LGBTIQ+ que reciben atención integral, formación en habilidades para el trabajo, construcción de redes comunitarias y familiares de cuidado para la prevención de violencias basadas en género y apoyo en iniciativas propias.  </v>
      </c>
      <c r="Q144" s="17">
        <f>+_xlfn.XLOOKUP(P144,[2]Sheet!$C$6:$C$2261,[2]Sheet!$G$6:$G$2261,FALSE,0,1)</f>
        <v>7720000</v>
      </c>
      <c r="R144" s="18">
        <f>+_xlfn.XLOOKUP(P144,[2]Sheet!$C$2:$C$2261,[2]Sheet!$J$2:$J$2261,FALSE,0,1)</f>
        <v>0</v>
      </c>
      <c r="S144" s="15">
        <f t="shared" si="33"/>
        <v>0</v>
      </c>
      <c r="T144" s="15"/>
      <c r="U144" s="15"/>
      <c r="V144" s="15"/>
      <c r="W144" s="19">
        <v>7720000</v>
      </c>
      <c r="X144" s="19"/>
      <c r="Y144" s="19"/>
      <c r="Z144" s="19"/>
      <c r="AA144" s="19"/>
      <c r="AB144" s="19"/>
      <c r="AC144" s="19"/>
      <c r="AD144" s="19"/>
      <c r="AE144" s="19"/>
      <c r="AF144" s="19"/>
      <c r="AG144" s="19"/>
      <c r="AH144" s="19"/>
      <c r="AI144" s="19"/>
      <c r="AJ144" s="12"/>
      <c r="AK144" s="19">
        <f t="shared" si="24"/>
        <v>7720000</v>
      </c>
      <c r="AL144" s="19">
        <v>84338000</v>
      </c>
      <c r="AM144" s="19"/>
      <c r="AN144" s="19"/>
      <c r="AO144" s="19"/>
      <c r="AP144" s="19"/>
      <c r="AQ144" s="19"/>
      <c r="AR144" s="19"/>
      <c r="AS144" s="19"/>
      <c r="AT144" s="19"/>
      <c r="AU144" s="19"/>
      <c r="AV144" s="19"/>
      <c r="AW144" s="19"/>
      <c r="AX144" s="19"/>
      <c r="AY144" s="12"/>
      <c r="AZ144" s="19">
        <f t="shared" si="25"/>
        <v>84338000</v>
      </c>
      <c r="BA144" s="19">
        <v>86868140</v>
      </c>
      <c r="BB144" s="19"/>
      <c r="BC144" s="19"/>
      <c r="BD144" s="19"/>
      <c r="BE144" s="19"/>
      <c r="BF144" s="19"/>
      <c r="BG144" s="19"/>
      <c r="BH144" s="19"/>
      <c r="BI144" s="19"/>
      <c r="BJ144" s="19"/>
      <c r="BK144" s="19"/>
      <c r="BL144" s="19"/>
      <c r="BM144" s="19"/>
      <c r="BN144" s="12"/>
      <c r="BO144" s="19">
        <f t="shared" si="23"/>
        <v>86868140</v>
      </c>
      <c r="BP144" s="19">
        <v>89473860.200000003</v>
      </c>
      <c r="BQ144" s="19"/>
      <c r="BR144" s="19"/>
      <c r="BS144" s="19"/>
      <c r="BT144" s="19"/>
      <c r="BU144" s="19"/>
      <c r="BV144" s="19"/>
      <c r="BW144" s="19"/>
      <c r="BX144" s="19"/>
      <c r="BY144" s="19"/>
      <c r="BZ144" s="19"/>
      <c r="CA144" s="19"/>
      <c r="CB144" s="19"/>
      <c r="CC144" s="24" t="s">
        <v>102</v>
      </c>
      <c r="CD144" s="19">
        <f t="shared" si="26"/>
        <v>89473860.200000003</v>
      </c>
      <c r="CE144" s="20">
        <v>2024258990017</v>
      </c>
      <c r="CF144" s="48" t="str">
        <f>+_xlfn.XLOOKUP(P144,'[1]x METAS'!$AD$3:$AD$408,'[1]x METAS'!$AF$3:$AF$408,FALSE,0,1)</f>
        <v>Secretaría de Familia y Desarrollo social</v>
      </c>
    </row>
    <row r="145" spans="1:84" hidden="1" x14ac:dyDescent="0.25">
      <c r="A145" s="49" t="s">
        <v>562</v>
      </c>
      <c r="B145" s="12" t="s">
        <v>445</v>
      </c>
      <c r="C145" s="12" t="s">
        <v>446</v>
      </c>
      <c r="D145" s="13" t="s">
        <v>435</v>
      </c>
      <c r="E145" s="12" t="s">
        <v>228</v>
      </c>
      <c r="F145" s="12" t="s">
        <v>563</v>
      </c>
      <c r="G145" s="14">
        <v>1</v>
      </c>
      <c r="H145" s="12" t="s">
        <v>114</v>
      </c>
      <c r="I145" s="14">
        <v>0</v>
      </c>
      <c r="J145" s="14"/>
      <c r="K145" s="15" t="e">
        <f t="shared" si="30"/>
        <v>#DIV/0!</v>
      </c>
      <c r="L145" s="15"/>
      <c r="M145" s="14">
        <v>0.5</v>
      </c>
      <c r="N145" s="14">
        <v>1</v>
      </c>
      <c r="O145" s="16">
        <v>1</v>
      </c>
      <c r="P145" s="16" t="str">
        <f>+_xlfn.XLOOKUP(F145,'[1]x METAS'!$X$3:$X$408,'[1]x METAS'!$AD$3:$AD$408,FALSE,0,1)</f>
        <v>Realizar la caracterización de la población LGBTIQ+ y poner en marcha estrategias en pro de esta comunidad</v>
      </c>
      <c r="Q145" s="17" t="b">
        <f>+_xlfn.XLOOKUP(P145,[2]Sheet!$C$6:$C$2261,[2]Sheet!$G$6:$G$2261,FALSE,0,1)</f>
        <v>0</v>
      </c>
      <c r="R145" s="16"/>
      <c r="S145" s="16"/>
      <c r="T145" s="16"/>
      <c r="U145" s="16"/>
      <c r="V145" s="16"/>
      <c r="W145" s="19">
        <v>0</v>
      </c>
      <c r="X145" s="19"/>
      <c r="Y145" s="19"/>
      <c r="Z145" s="19"/>
      <c r="AA145" s="19"/>
      <c r="AB145" s="19"/>
      <c r="AC145" s="19"/>
      <c r="AD145" s="19"/>
      <c r="AE145" s="19"/>
      <c r="AF145" s="19"/>
      <c r="AG145" s="19"/>
      <c r="AH145" s="19"/>
      <c r="AI145" s="19"/>
      <c r="AJ145" s="12"/>
      <c r="AK145" s="19">
        <f t="shared" si="24"/>
        <v>0</v>
      </c>
      <c r="AL145" s="19">
        <v>41699903</v>
      </c>
      <c r="AM145" s="19"/>
      <c r="AN145" s="19"/>
      <c r="AO145" s="19"/>
      <c r="AP145" s="19"/>
      <c r="AQ145" s="19"/>
      <c r="AR145" s="19"/>
      <c r="AS145" s="19"/>
      <c r="AT145" s="19"/>
      <c r="AU145" s="19"/>
      <c r="AV145" s="19"/>
      <c r="AW145" s="19"/>
      <c r="AX145" s="19"/>
      <c r="AY145" s="12"/>
      <c r="AZ145" s="19">
        <f t="shared" si="25"/>
        <v>41699903</v>
      </c>
      <c r="BA145" s="19">
        <v>42950900.090000004</v>
      </c>
      <c r="BB145" s="19"/>
      <c r="BC145" s="19"/>
      <c r="BD145" s="19"/>
      <c r="BE145" s="19"/>
      <c r="BF145" s="19"/>
      <c r="BG145" s="19"/>
      <c r="BH145" s="19"/>
      <c r="BI145" s="19"/>
      <c r="BJ145" s="19"/>
      <c r="BK145" s="19"/>
      <c r="BL145" s="19"/>
      <c r="BM145" s="19"/>
      <c r="BN145" s="12"/>
      <c r="BO145" s="19">
        <f t="shared" si="23"/>
        <v>42950900.090000004</v>
      </c>
      <c r="BP145" s="19">
        <v>44288905.912700005</v>
      </c>
      <c r="BQ145" s="19"/>
      <c r="BR145" s="19"/>
      <c r="BS145" s="19"/>
      <c r="BT145" s="19"/>
      <c r="BU145" s="19"/>
      <c r="BV145" s="19"/>
      <c r="BW145" s="19"/>
      <c r="BX145" s="19"/>
      <c r="BY145" s="19"/>
      <c r="BZ145" s="19"/>
      <c r="CA145" s="19"/>
      <c r="CB145" s="19"/>
      <c r="CC145" s="24" t="s">
        <v>102</v>
      </c>
      <c r="CD145" s="19">
        <f t="shared" si="26"/>
        <v>44288905.912700005</v>
      </c>
      <c r="CE145" s="20">
        <v>2024258990017</v>
      </c>
      <c r="CF145" s="48" t="str">
        <f>+_xlfn.XLOOKUP(P145,'[1]x METAS'!$AD$3:$AD$408,'[1]x METAS'!$AF$3:$AF$408,FALSE,0,1)</f>
        <v>Secretaría de Familia y Desarrollo social</v>
      </c>
    </row>
    <row r="146" spans="1:84" hidden="1" x14ac:dyDescent="0.25">
      <c r="A146" s="49" t="s">
        <v>564</v>
      </c>
      <c r="B146" s="12" t="s">
        <v>445</v>
      </c>
      <c r="C146" s="12" t="s">
        <v>446</v>
      </c>
      <c r="D146" s="13" t="s">
        <v>565</v>
      </c>
      <c r="E146" s="12" t="s">
        <v>566</v>
      </c>
      <c r="F146" s="12" t="s">
        <v>567</v>
      </c>
      <c r="G146" s="14">
        <v>3</v>
      </c>
      <c r="H146" s="12" t="s">
        <v>114</v>
      </c>
      <c r="I146" s="14">
        <v>3</v>
      </c>
      <c r="J146" s="14"/>
      <c r="K146" s="15">
        <f t="shared" si="30"/>
        <v>0</v>
      </c>
      <c r="L146" s="15"/>
      <c r="M146" s="14">
        <v>3</v>
      </c>
      <c r="N146" s="14">
        <v>3</v>
      </c>
      <c r="O146" s="16">
        <v>3</v>
      </c>
      <c r="P146" s="16" t="str">
        <f>+_xlfn.XLOOKUP(F146,'[1]x METAS'!$X$3:$X$408,'[1]x METAS'!$AD$3:$AD$408,FALSE,0,1)</f>
        <v xml:space="preserve">Mantener en funcionamiento las 3  Comisarías de Familia </v>
      </c>
      <c r="Q146" s="17">
        <f>+_xlfn.XLOOKUP(P146,[2]Sheet!$C$6:$C$2261,[2]Sheet!$G$6:$G$2261,FALSE,0,1)</f>
        <v>1244879464.4300001</v>
      </c>
      <c r="R146" s="18">
        <f>+_xlfn.XLOOKUP(P146,[2]Sheet!$C$2:$C$2261,[2]Sheet!$J$2:$J$2261,FALSE,0,1)</f>
        <v>592172151</v>
      </c>
      <c r="S146" s="15">
        <f t="shared" ref="S146:S147" si="34">+R146/Q146</f>
        <v>0.47568633584227465</v>
      </c>
      <c r="T146" s="15"/>
      <c r="U146" s="15"/>
      <c r="V146" s="15"/>
      <c r="W146" s="19">
        <v>1200860951.4300001</v>
      </c>
      <c r="X146" s="19"/>
      <c r="Y146" s="19"/>
      <c r="Z146" s="19"/>
      <c r="AA146" s="19"/>
      <c r="AB146" s="19"/>
      <c r="AC146" s="19"/>
      <c r="AD146" s="19"/>
      <c r="AE146" s="19"/>
      <c r="AF146" s="19"/>
      <c r="AG146" s="19"/>
      <c r="AH146" s="19"/>
      <c r="AI146" s="19"/>
      <c r="AJ146" s="12"/>
      <c r="AK146" s="19">
        <f t="shared" si="24"/>
        <v>1200860951.4300001</v>
      </c>
      <c r="AL146" s="19">
        <v>3434700000</v>
      </c>
      <c r="AM146" s="19"/>
      <c r="AN146" s="19"/>
      <c r="AO146" s="19"/>
      <c r="AP146" s="19"/>
      <c r="AQ146" s="19"/>
      <c r="AR146" s="19"/>
      <c r="AS146" s="19"/>
      <c r="AT146" s="19"/>
      <c r="AU146" s="19"/>
      <c r="AV146" s="19"/>
      <c r="AW146" s="19"/>
      <c r="AX146" s="19"/>
      <c r="AY146" s="12"/>
      <c r="AZ146" s="19">
        <f t="shared" si="25"/>
        <v>3434700000</v>
      </c>
      <c r="BA146" s="19">
        <v>3537741000</v>
      </c>
      <c r="BB146" s="19"/>
      <c r="BC146" s="19"/>
      <c r="BD146" s="19"/>
      <c r="BE146" s="19"/>
      <c r="BF146" s="19"/>
      <c r="BG146" s="19"/>
      <c r="BH146" s="19"/>
      <c r="BI146" s="19"/>
      <c r="BJ146" s="19"/>
      <c r="BK146" s="19"/>
      <c r="BL146" s="19"/>
      <c r="BM146" s="19"/>
      <c r="BN146" s="12"/>
      <c r="BO146" s="19">
        <f t="shared" si="23"/>
        <v>3537741000</v>
      </c>
      <c r="BP146" s="19">
        <v>3643559000</v>
      </c>
      <c r="BQ146" s="19"/>
      <c r="BR146" s="19"/>
      <c r="BS146" s="19"/>
      <c r="BT146" s="19"/>
      <c r="BU146" s="19"/>
      <c r="BV146" s="19"/>
      <c r="BW146" s="19"/>
      <c r="BX146" s="19"/>
      <c r="BY146" s="19"/>
      <c r="BZ146" s="19"/>
      <c r="CA146" s="19"/>
      <c r="CB146" s="19"/>
      <c r="CC146" s="24" t="s">
        <v>102</v>
      </c>
      <c r="CD146" s="19">
        <f t="shared" si="26"/>
        <v>3643559000</v>
      </c>
      <c r="CE146" s="20">
        <v>2024258990017</v>
      </c>
      <c r="CF146" s="48" t="str">
        <f>+_xlfn.XLOOKUP(P146,'[1]x METAS'!$AD$3:$AD$408,'[1]x METAS'!$AF$3:$AF$408,FALSE,0,1)</f>
        <v>Secretaría de Familia y Desarrollo social</v>
      </c>
    </row>
    <row r="147" spans="1:84" hidden="1" x14ac:dyDescent="0.25">
      <c r="A147" s="49" t="s">
        <v>568</v>
      </c>
      <c r="B147" s="12" t="s">
        <v>445</v>
      </c>
      <c r="C147" s="12" t="s">
        <v>446</v>
      </c>
      <c r="D147" s="13" t="s">
        <v>569</v>
      </c>
      <c r="E147" s="12" t="s">
        <v>218</v>
      </c>
      <c r="F147" s="12" t="s">
        <v>570</v>
      </c>
      <c r="G147" s="14">
        <v>1</v>
      </c>
      <c r="H147" s="12" t="s">
        <v>114</v>
      </c>
      <c r="I147" s="14">
        <v>0.4</v>
      </c>
      <c r="J147" s="14"/>
      <c r="K147" s="15">
        <f t="shared" si="30"/>
        <v>0</v>
      </c>
      <c r="L147" s="15"/>
      <c r="M147" s="14">
        <v>0.6</v>
      </c>
      <c r="N147" s="14">
        <v>1</v>
      </c>
      <c r="O147" s="16">
        <v>1</v>
      </c>
      <c r="P147" s="16" t="str">
        <f>+_xlfn.XLOOKUP(F147,'[1]x METAS'!$X$3:$X$408,'[1]x METAS'!$AD$3:$AD$408,FALSE,0,1)</f>
        <v xml:space="preserve">Actualizar e implementar el Sistema de Información de Grupos Poblacionales </v>
      </c>
      <c r="Q147" s="17">
        <f>+_xlfn.XLOOKUP(P147,[2]Sheet!$C$6:$C$2261,[2]Sheet!$G$6:$G$2261,FALSE,0,1)</f>
        <v>78407728</v>
      </c>
      <c r="R147" s="18">
        <f>+_xlfn.XLOOKUP(P147,[2]Sheet!$C$2:$C$2261,[2]Sheet!$J$2:$J$2261,FALSE,0,1)</f>
        <v>76907726</v>
      </c>
      <c r="S147" s="15">
        <f t="shared" si="34"/>
        <v>0.98086920717814963</v>
      </c>
      <c r="T147" s="15"/>
      <c r="U147" s="15"/>
      <c r="V147" s="15"/>
      <c r="W147" s="19">
        <v>79535875</v>
      </c>
      <c r="X147" s="19"/>
      <c r="Y147" s="19"/>
      <c r="Z147" s="19"/>
      <c r="AA147" s="19"/>
      <c r="AB147" s="19"/>
      <c r="AC147" s="19"/>
      <c r="AD147" s="19"/>
      <c r="AE147" s="19"/>
      <c r="AF147" s="19"/>
      <c r="AG147" s="19"/>
      <c r="AH147" s="19"/>
      <c r="AI147" s="19"/>
      <c r="AJ147" s="12"/>
      <c r="AK147" s="19">
        <f t="shared" si="24"/>
        <v>79535875</v>
      </c>
      <c r="AL147" s="19">
        <v>602000000</v>
      </c>
      <c r="AM147" s="19"/>
      <c r="AN147" s="19"/>
      <c r="AO147" s="19"/>
      <c r="AP147" s="19"/>
      <c r="AQ147" s="19"/>
      <c r="AR147" s="19"/>
      <c r="AS147" s="19"/>
      <c r="AT147" s="19"/>
      <c r="AU147" s="19"/>
      <c r="AV147" s="19"/>
      <c r="AW147" s="19"/>
      <c r="AX147" s="19"/>
      <c r="AY147" s="12"/>
      <c r="AZ147" s="19">
        <f t="shared" si="25"/>
        <v>602000000</v>
      </c>
      <c r="BA147" s="19">
        <v>620060000</v>
      </c>
      <c r="BB147" s="19"/>
      <c r="BC147" s="19"/>
      <c r="BD147" s="19"/>
      <c r="BE147" s="19"/>
      <c r="BF147" s="19"/>
      <c r="BG147" s="19"/>
      <c r="BH147" s="19"/>
      <c r="BI147" s="19"/>
      <c r="BJ147" s="19"/>
      <c r="BK147" s="19"/>
      <c r="BL147" s="19"/>
      <c r="BM147" s="19"/>
      <c r="BN147" s="12"/>
      <c r="BO147" s="19">
        <f t="shared" si="23"/>
        <v>620060000</v>
      </c>
      <c r="BP147" s="19">
        <v>638661800</v>
      </c>
      <c r="BQ147" s="19"/>
      <c r="BR147" s="19"/>
      <c r="BS147" s="19"/>
      <c r="BT147" s="19"/>
      <c r="BU147" s="19"/>
      <c r="BV147" s="19"/>
      <c r="BW147" s="19"/>
      <c r="BX147" s="19"/>
      <c r="BY147" s="19"/>
      <c r="BZ147" s="19"/>
      <c r="CA147" s="19"/>
      <c r="CB147" s="19"/>
      <c r="CC147" s="24" t="s">
        <v>102</v>
      </c>
      <c r="CD147" s="19">
        <f t="shared" si="26"/>
        <v>638661800</v>
      </c>
      <c r="CE147" s="20">
        <v>2024258990018</v>
      </c>
      <c r="CF147" s="48" t="str">
        <f>+_xlfn.XLOOKUP(P147,'[1]x METAS'!$AD$3:$AD$408,'[1]x METAS'!$AF$3:$AF$408,FALSE,0,1)</f>
        <v>Secretaría de Familia y Desarrollo social</v>
      </c>
    </row>
    <row r="148" spans="1:84" hidden="1" x14ac:dyDescent="0.25">
      <c r="A148" s="49" t="s">
        <v>571</v>
      </c>
      <c r="B148" s="12" t="s">
        <v>445</v>
      </c>
      <c r="C148" s="12" t="s">
        <v>446</v>
      </c>
      <c r="D148" s="13">
        <v>450203400</v>
      </c>
      <c r="E148" s="12" t="s">
        <v>572</v>
      </c>
      <c r="F148" s="12" t="s">
        <v>573</v>
      </c>
      <c r="G148" s="14">
        <v>1</v>
      </c>
      <c r="H148" s="12" t="s">
        <v>114</v>
      </c>
      <c r="I148" s="14">
        <v>0</v>
      </c>
      <c r="J148" s="14"/>
      <c r="K148" s="15" t="e">
        <f t="shared" si="30"/>
        <v>#DIV/0!</v>
      </c>
      <c r="L148" s="15"/>
      <c r="M148" s="14">
        <v>0.3</v>
      </c>
      <c r="N148" s="14">
        <v>1</v>
      </c>
      <c r="O148" s="16">
        <v>1</v>
      </c>
      <c r="P148" s="16" t="str">
        <f>+_xlfn.XLOOKUP(F148,'[1]x METAS'!$X$3:$X$408,'[1]x METAS'!$AD$3:$AD$408,FALSE,0,1)</f>
        <v>Crear e implementar la estrategia de "Manzanas del Cuidado" en función de cuidadores, mujeres,  personas con discapacidad y NNA</v>
      </c>
      <c r="Q148" s="17" t="b">
        <f>+_xlfn.XLOOKUP(P148,[2]Sheet!$C$6:$C$2261,[2]Sheet!$G$6:$G$2261,FALSE,0,1)</f>
        <v>0</v>
      </c>
      <c r="R148" s="16"/>
      <c r="S148" s="16"/>
      <c r="T148" s="16"/>
      <c r="U148" s="16"/>
      <c r="V148" s="16"/>
      <c r="W148" s="19">
        <v>0</v>
      </c>
      <c r="X148" s="19"/>
      <c r="Y148" s="19"/>
      <c r="Z148" s="19"/>
      <c r="AA148" s="19"/>
      <c r="AB148" s="19"/>
      <c r="AC148" s="19"/>
      <c r="AD148" s="19"/>
      <c r="AE148" s="19"/>
      <c r="AF148" s="19"/>
      <c r="AG148" s="19"/>
      <c r="AH148" s="19"/>
      <c r="AI148" s="19"/>
      <c r="AJ148" s="12"/>
      <c r="AK148" s="19">
        <f t="shared" si="24"/>
        <v>0</v>
      </c>
      <c r="AL148" s="19">
        <v>150000000</v>
      </c>
      <c r="AM148" s="19"/>
      <c r="AN148" s="19"/>
      <c r="AO148" s="19"/>
      <c r="AP148" s="19"/>
      <c r="AQ148" s="19"/>
      <c r="AR148" s="19"/>
      <c r="AS148" s="19"/>
      <c r="AT148" s="19"/>
      <c r="AU148" s="19"/>
      <c r="AV148" s="19"/>
      <c r="AW148" s="19"/>
      <c r="AX148" s="19"/>
      <c r="AY148" s="12"/>
      <c r="AZ148" s="19">
        <f t="shared" si="25"/>
        <v>150000000</v>
      </c>
      <c r="BA148" s="19">
        <v>200000000</v>
      </c>
      <c r="BB148" s="19"/>
      <c r="BC148" s="19"/>
      <c r="BD148" s="19"/>
      <c r="BE148" s="19"/>
      <c r="BF148" s="19"/>
      <c r="BG148" s="19"/>
      <c r="BH148" s="19"/>
      <c r="BI148" s="19"/>
      <c r="BJ148" s="19"/>
      <c r="BK148" s="19"/>
      <c r="BL148" s="19"/>
      <c r="BM148" s="19"/>
      <c r="BN148" s="12"/>
      <c r="BO148" s="19">
        <f t="shared" si="23"/>
        <v>200000000</v>
      </c>
      <c r="BP148" s="19">
        <v>150000000</v>
      </c>
      <c r="BQ148" s="19"/>
      <c r="BR148" s="19"/>
      <c r="BS148" s="19"/>
      <c r="BT148" s="19"/>
      <c r="BU148" s="19"/>
      <c r="BV148" s="19"/>
      <c r="BW148" s="19"/>
      <c r="BX148" s="19"/>
      <c r="BY148" s="19"/>
      <c r="BZ148" s="19"/>
      <c r="CA148" s="19"/>
      <c r="CB148" s="19"/>
      <c r="CC148" s="24" t="s">
        <v>102</v>
      </c>
      <c r="CD148" s="19">
        <f t="shared" si="26"/>
        <v>150000000</v>
      </c>
      <c r="CE148" s="20">
        <v>2024258990018</v>
      </c>
      <c r="CF148" s="48" t="str">
        <f>+_xlfn.XLOOKUP(P148,'[1]x METAS'!$AD$3:$AD$408,'[1]x METAS'!$AF$3:$AF$408,FALSE,0,1)</f>
        <v>Secretaría de Familia y Desarrollo social</v>
      </c>
    </row>
    <row r="149" spans="1:84" hidden="1" x14ac:dyDescent="0.25">
      <c r="A149" s="49" t="s">
        <v>574</v>
      </c>
      <c r="B149" s="12" t="s">
        <v>445</v>
      </c>
      <c r="C149" s="12" t="s">
        <v>446</v>
      </c>
      <c r="D149" s="13">
        <v>190604400</v>
      </c>
      <c r="E149" s="12" t="s">
        <v>575</v>
      </c>
      <c r="F149" s="12" t="s">
        <v>576</v>
      </c>
      <c r="G149" s="14">
        <v>1</v>
      </c>
      <c r="H149" s="12" t="s">
        <v>114</v>
      </c>
      <c r="I149" s="14">
        <v>1</v>
      </c>
      <c r="J149" s="14"/>
      <c r="K149" s="15">
        <f t="shared" si="30"/>
        <v>0</v>
      </c>
      <c r="L149" s="15"/>
      <c r="M149" s="14">
        <v>1</v>
      </c>
      <c r="N149" s="14">
        <v>1</v>
      </c>
      <c r="O149" s="16">
        <v>1</v>
      </c>
      <c r="P149" s="16" t="str">
        <f>+_xlfn.XLOOKUP(F149,'[1]x METAS'!$X$3:$X$408,'[1]x METAS'!$AD$3:$AD$408,FALSE,0,1)</f>
        <v xml:space="preserve">Mantener  el 100% de la poblacion afiliada </v>
      </c>
      <c r="Q149" s="17">
        <f>+_xlfn.XLOOKUP(P149,[2]Sheet!$C$6:$C$2261,[2]Sheet!$G$6:$G$2261,FALSE,0,1)</f>
        <v>25049690414.049999</v>
      </c>
      <c r="R149" s="18">
        <f>+_xlfn.XLOOKUP(P149,[2]Sheet!$C$2:$C$2261,[2]Sheet!$J$2:$J$2261,FALSE,0,1)</f>
        <v>13237066135.5</v>
      </c>
      <c r="S149" s="15">
        <f t="shared" ref="S149:S162" si="35">+R149/Q149</f>
        <v>0.52843232457976907</v>
      </c>
      <c r="T149" s="15"/>
      <c r="U149" s="15"/>
      <c r="V149" s="15"/>
      <c r="W149" s="19">
        <v>17206274421</v>
      </c>
      <c r="X149" s="19"/>
      <c r="Y149" s="19">
        <v>8759598155</v>
      </c>
      <c r="Z149" s="19"/>
      <c r="AA149" s="19"/>
      <c r="AB149" s="19"/>
      <c r="AC149" s="19"/>
      <c r="AD149" s="19"/>
      <c r="AE149" s="19"/>
      <c r="AF149" s="19"/>
      <c r="AG149" s="19"/>
      <c r="AH149" s="19"/>
      <c r="AI149" s="19"/>
      <c r="AJ149" s="12"/>
      <c r="AK149" s="19">
        <f t="shared" si="24"/>
        <v>25965872576</v>
      </c>
      <c r="AL149" s="19">
        <v>31712551615</v>
      </c>
      <c r="AM149" s="19"/>
      <c r="AN149" s="19">
        <v>18645859835</v>
      </c>
      <c r="AO149" s="19"/>
      <c r="AP149" s="19"/>
      <c r="AQ149" s="19"/>
      <c r="AR149" s="19"/>
      <c r="AS149" s="19"/>
      <c r="AT149" s="19"/>
      <c r="AU149" s="19"/>
      <c r="AV149" s="19"/>
      <c r="AW149" s="19"/>
      <c r="AX149" s="19"/>
      <c r="AY149" s="19"/>
      <c r="AZ149" s="19">
        <v>50358411450</v>
      </c>
      <c r="BA149" s="19"/>
      <c r="BB149" s="19"/>
      <c r="BC149" s="19"/>
      <c r="BD149" s="19"/>
      <c r="BE149" s="19"/>
      <c r="BF149" s="19"/>
      <c r="BG149" s="19"/>
      <c r="BH149" s="19"/>
      <c r="BI149" s="19"/>
      <c r="BJ149" s="19"/>
      <c r="BK149" s="19"/>
      <c r="BL149" s="19"/>
      <c r="BM149" s="19"/>
      <c r="BN149" s="19">
        <v>81114519163</v>
      </c>
      <c r="BO149" s="19">
        <v>81114519163</v>
      </c>
      <c r="BP149" s="19">
        <v>0</v>
      </c>
      <c r="BQ149" s="19">
        <v>0</v>
      </c>
      <c r="BR149" s="19">
        <v>0</v>
      </c>
      <c r="BS149" s="19">
        <v>0</v>
      </c>
      <c r="BT149" s="19">
        <v>0</v>
      </c>
      <c r="BU149" s="19">
        <v>0</v>
      </c>
      <c r="BV149" s="19">
        <v>0</v>
      </c>
      <c r="BW149" s="19">
        <v>0</v>
      </c>
      <c r="BX149" s="19">
        <v>0</v>
      </c>
      <c r="BY149" s="19">
        <v>0</v>
      </c>
      <c r="BZ149" s="19">
        <v>0</v>
      </c>
      <c r="CA149" s="19">
        <v>0</v>
      </c>
      <c r="CB149" s="19">
        <v>0</v>
      </c>
      <c r="CC149" s="19">
        <f>IF(COUNTA(BO149:CB149)&gt;0, SUM(BO149:CB149), "")</f>
        <v>81114519163</v>
      </c>
      <c r="CD149" s="19">
        <f t="shared" si="3"/>
        <v>81114519163</v>
      </c>
      <c r="CE149" s="20">
        <v>2024258990026</v>
      </c>
      <c r="CF149" s="48" t="str">
        <f>+_xlfn.XLOOKUP(P149,'[1]x METAS'!$AD$3:$AD$408,'[1]x METAS'!$AF$3:$AF$408,FALSE,0,1)</f>
        <v>Secretaría de Salud</v>
      </c>
    </row>
    <row r="150" spans="1:84" hidden="1" x14ac:dyDescent="0.25">
      <c r="A150" s="49" t="s">
        <v>577</v>
      </c>
      <c r="B150" s="12" t="s">
        <v>445</v>
      </c>
      <c r="C150" s="12" t="s">
        <v>446</v>
      </c>
      <c r="D150" s="13" t="s">
        <v>578</v>
      </c>
      <c r="E150" s="12" t="s">
        <v>579</v>
      </c>
      <c r="F150" s="12" t="s">
        <v>580</v>
      </c>
      <c r="G150" s="14">
        <v>1</v>
      </c>
      <c r="H150" s="12" t="s">
        <v>114</v>
      </c>
      <c r="I150" s="14">
        <v>0.1</v>
      </c>
      <c r="J150" s="14"/>
      <c r="K150" s="15">
        <f t="shared" si="30"/>
        <v>0</v>
      </c>
      <c r="L150" s="15"/>
      <c r="M150" s="14">
        <v>0.4</v>
      </c>
      <c r="N150" s="14">
        <v>0.7</v>
      </c>
      <c r="O150" s="16">
        <v>1</v>
      </c>
      <c r="P150" s="16" t="str">
        <f>+_xlfn.XLOOKUP(F150,'[1]x METAS'!$X$3:$X$408,'[1]x METAS'!$AD$3:$AD$408,FALSE,0,1)</f>
        <v xml:space="preserve">Crear  e implemenar una estrategia de participacion social enmarcada en la politica publica nacional con enfoque poblacional, diferencial y etnico </v>
      </c>
      <c r="Q150" s="17">
        <f>+_xlfn.XLOOKUP(P150,[2]Sheet!$C$6:$C$2261,[2]Sheet!$G$6:$G$2261,FALSE,0,1)</f>
        <v>29250000</v>
      </c>
      <c r="R150" s="18">
        <f>+_xlfn.XLOOKUP(P150,[2]Sheet!$C$2:$C$2261,[2]Sheet!$J$2:$J$2261,FALSE,0,1)</f>
        <v>29250000</v>
      </c>
      <c r="S150" s="15">
        <f t="shared" si="35"/>
        <v>1</v>
      </c>
      <c r="T150" s="15"/>
      <c r="U150" s="15"/>
      <c r="V150" s="15"/>
      <c r="W150" s="19">
        <v>29500000</v>
      </c>
      <c r="X150" s="19"/>
      <c r="Y150" s="19" t="s">
        <v>581</v>
      </c>
      <c r="Z150" s="19"/>
      <c r="AA150" s="19"/>
      <c r="AB150" s="19"/>
      <c r="AC150" s="19"/>
      <c r="AD150" s="19"/>
      <c r="AE150" s="19"/>
      <c r="AF150" s="19"/>
      <c r="AG150" s="19"/>
      <c r="AH150" s="19"/>
      <c r="AI150" s="19"/>
      <c r="AJ150" s="12"/>
      <c r="AK150" s="19">
        <v>29500000</v>
      </c>
      <c r="AL150" s="19">
        <v>66150000</v>
      </c>
      <c r="AM150" s="19"/>
      <c r="AN150" s="19"/>
      <c r="AO150" s="19"/>
      <c r="AP150" s="19"/>
      <c r="AQ150" s="19"/>
      <c r="AR150" s="19"/>
      <c r="AS150" s="19"/>
      <c r="AT150" s="19"/>
      <c r="AU150" s="19"/>
      <c r="AV150" s="19"/>
      <c r="AW150" s="19"/>
      <c r="AX150" s="19"/>
      <c r="AY150" s="19"/>
      <c r="AZ150" s="19">
        <v>66150000</v>
      </c>
      <c r="BA150" s="19">
        <v>72032723</v>
      </c>
      <c r="BB150" s="19"/>
      <c r="BC150" s="19"/>
      <c r="BD150" s="19"/>
      <c r="BE150" s="19"/>
      <c r="BF150" s="19"/>
      <c r="BG150" s="19"/>
      <c r="BH150" s="19"/>
      <c r="BI150" s="19"/>
      <c r="BJ150" s="19"/>
      <c r="BK150" s="19"/>
      <c r="BL150" s="19"/>
      <c r="BM150" s="19"/>
      <c r="BN150" s="19"/>
      <c r="BO150" s="19">
        <v>72032723</v>
      </c>
      <c r="BP150" s="19">
        <v>72032723</v>
      </c>
      <c r="BQ150" s="19">
        <v>0</v>
      </c>
      <c r="BR150" s="19">
        <v>0</v>
      </c>
      <c r="BS150" s="19">
        <v>0</v>
      </c>
      <c r="BT150" s="19">
        <v>0</v>
      </c>
      <c r="BU150" s="19">
        <v>0</v>
      </c>
      <c r="BV150" s="19">
        <v>0</v>
      </c>
      <c r="BW150" s="19">
        <v>0</v>
      </c>
      <c r="BX150" s="19">
        <v>0</v>
      </c>
      <c r="BY150" s="19">
        <v>0</v>
      </c>
      <c r="BZ150" s="19">
        <v>0</v>
      </c>
      <c r="CA150" s="19">
        <v>0</v>
      </c>
      <c r="CB150" s="19">
        <v>0</v>
      </c>
      <c r="CC150" s="19">
        <f t="shared" si="3"/>
        <v>144065446</v>
      </c>
      <c r="CD150" s="19">
        <f t="shared" si="3"/>
        <v>216098169</v>
      </c>
      <c r="CE150" s="20">
        <v>2024258990024</v>
      </c>
      <c r="CF150" s="48" t="str">
        <f>+_xlfn.XLOOKUP(P150,'[1]x METAS'!$AD$3:$AD$408,'[1]x METAS'!$AF$3:$AF$408,FALSE,0,1)</f>
        <v>Secretaría de Salud</v>
      </c>
    </row>
    <row r="151" spans="1:84" hidden="1" x14ac:dyDescent="0.25">
      <c r="A151" s="49" t="s">
        <v>582</v>
      </c>
      <c r="B151" s="12" t="s">
        <v>445</v>
      </c>
      <c r="C151" s="12" t="s">
        <v>446</v>
      </c>
      <c r="D151" s="13">
        <v>190501505</v>
      </c>
      <c r="E151" s="12" t="s">
        <v>583</v>
      </c>
      <c r="F151" s="12" t="s">
        <v>584</v>
      </c>
      <c r="G151" s="14">
        <v>3</v>
      </c>
      <c r="H151" s="12" t="s">
        <v>91</v>
      </c>
      <c r="I151" s="14">
        <v>0</v>
      </c>
      <c r="J151" s="14"/>
      <c r="K151" s="15" t="e">
        <f t="shared" si="30"/>
        <v>#DIV/0!</v>
      </c>
      <c r="L151" s="15"/>
      <c r="M151" s="14">
        <v>1</v>
      </c>
      <c r="N151" s="14">
        <v>1</v>
      </c>
      <c r="O151" s="16">
        <v>1</v>
      </c>
      <c r="P151" s="16" t="str">
        <f>+_xlfn.XLOOKUP(F151,'[1]x METAS'!$X$3:$X$408,'[1]x METAS'!$AD$3:$AD$408,FALSE,0,1)</f>
        <v xml:space="preserve">Crear 3 estrategias para la garantía del derecho a la salud, seguridad alimentaria y nutricional </v>
      </c>
      <c r="Q151" s="17">
        <f>+_xlfn.XLOOKUP(P151,[2]Sheet!$C$6:$C$2261,[2]Sheet!$G$6:$G$2261,FALSE,0,1)</f>
        <v>31594001</v>
      </c>
      <c r="R151" s="18">
        <f>+_xlfn.XLOOKUP(P151,[2]Sheet!$C$2:$C$2261,[2]Sheet!$J$2:$J$2261,FALSE,0,1)</f>
        <v>29344000</v>
      </c>
      <c r="S151" s="15">
        <f t="shared" si="35"/>
        <v>0.92878391692144346</v>
      </c>
      <c r="T151" s="15"/>
      <c r="U151" s="15"/>
      <c r="V151" s="15"/>
      <c r="W151" s="19">
        <v>35250071</v>
      </c>
      <c r="X151" s="19"/>
      <c r="Y151" s="19">
        <v>849929</v>
      </c>
      <c r="Z151" s="19"/>
      <c r="AA151" s="19"/>
      <c r="AB151" s="19"/>
      <c r="AC151" s="19"/>
      <c r="AD151" s="19"/>
      <c r="AE151" s="19"/>
      <c r="AF151" s="19"/>
      <c r="AG151" s="19"/>
      <c r="AH151" s="19"/>
      <c r="AI151" s="19"/>
      <c r="AJ151" s="12"/>
      <c r="AK151" s="19">
        <v>36100000</v>
      </c>
      <c r="AL151" s="19">
        <v>93462600</v>
      </c>
      <c r="AM151" s="19"/>
      <c r="AN151" s="19"/>
      <c r="AO151" s="19"/>
      <c r="AP151" s="19"/>
      <c r="AQ151" s="19"/>
      <c r="AR151" s="19"/>
      <c r="AS151" s="19"/>
      <c r="AT151" s="19"/>
      <c r="AU151" s="19"/>
      <c r="AV151" s="19"/>
      <c r="AW151" s="19"/>
      <c r="AX151" s="19"/>
      <c r="AY151" s="19"/>
      <c r="AZ151" s="19">
        <v>93462600</v>
      </c>
      <c r="BA151" s="19">
        <v>221236104</v>
      </c>
      <c r="BB151" s="19"/>
      <c r="BC151" s="19"/>
      <c r="BD151" s="19"/>
      <c r="BE151" s="19"/>
      <c r="BF151" s="19"/>
      <c r="BG151" s="19"/>
      <c r="BH151" s="19"/>
      <c r="BI151" s="19"/>
      <c r="BJ151" s="19"/>
      <c r="BK151" s="19"/>
      <c r="BL151" s="19"/>
      <c r="BM151" s="19"/>
      <c r="BN151" s="19"/>
      <c r="BO151" s="19">
        <v>221236104</v>
      </c>
      <c r="BP151" s="19">
        <v>221236104</v>
      </c>
      <c r="BQ151" s="19">
        <v>0</v>
      </c>
      <c r="BR151" s="19">
        <v>0</v>
      </c>
      <c r="BS151" s="19">
        <v>0</v>
      </c>
      <c r="BT151" s="19">
        <v>0</v>
      </c>
      <c r="BU151" s="19">
        <v>0</v>
      </c>
      <c r="BV151" s="19">
        <v>0</v>
      </c>
      <c r="BW151" s="19">
        <v>0</v>
      </c>
      <c r="BX151" s="19">
        <v>0</v>
      </c>
      <c r="BY151" s="19">
        <v>0</v>
      </c>
      <c r="BZ151" s="19">
        <v>0</v>
      </c>
      <c r="CA151" s="19">
        <v>0</v>
      </c>
      <c r="CB151" s="19">
        <v>0</v>
      </c>
      <c r="CC151" s="19">
        <f t="shared" si="3"/>
        <v>442472208</v>
      </c>
      <c r="CD151" s="19">
        <f t="shared" si="3"/>
        <v>663708312</v>
      </c>
      <c r="CE151" s="20">
        <v>2024258990025</v>
      </c>
      <c r="CF151" s="48" t="str">
        <f>+_xlfn.XLOOKUP(P151,'[1]x METAS'!$AD$3:$AD$408,'[1]x METAS'!$AF$3:$AF$408,FALSE,0,1)</f>
        <v>Secretaría de Salud</v>
      </c>
    </row>
    <row r="152" spans="1:84" hidden="1" x14ac:dyDescent="0.25">
      <c r="A152" s="49" t="s">
        <v>585</v>
      </c>
      <c r="B152" s="12" t="s">
        <v>445</v>
      </c>
      <c r="C152" s="12" t="s">
        <v>446</v>
      </c>
      <c r="D152" s="13" t="s">
        <v>578</v>
      </c>
      <c r="E152" s="12" t="s">
        <v>579</v>
      </c>
      <c r="F152" s="12" t="s">
        <v>586</v>
      </c>
      <c r="G152" s="14">
        <v>1</v>
      </c>
      <c r="H152" s="12" t="s">
        <v>114</v>
      </c>
      <c r="I152" s="14">
        <v>0.1</v>
      </c>
      <c r="J152" s="14"/>
      <c r="K152" s="15">
        <f t="shared" si="30"/>
        <v>0</v>
      </c>
      <c r="L152" s="15"/>
      <c r="M152" s="14">
        <v>0.4</v>
      </c>
      <c r="N152" s="14">
        <v>0.7</v>
      </c>
      <c r="O152" s="16">
        <v>1</v>
      </c>
      <c r="P152" s="16" t="str">
        <f>+_xlfn.XLOOKUP(F152,'[1]x METAS'!$X$3:$X$408,'[1]x METAS'!$AD$3:$AD$408,FALSE,0,1)</f>
        <v>Implementar al 100%  las acciones programadas en el Plan de Acción de las políticas públicas de Salud Mental y Seguridad Alimentaria y Nutricional - SANZ</v>
      </c>
      <c r="Q152" s="17">
        <f>+_xlfn.XLOOKUP(P152,[2]Sheet!$C$6:$C$2261,[2]Sheet!$G$6:$G$2261,FALSE,0,1)</f>
        <v>23395000</v>
      </c>
      <c r="R152" s="18">
        <f>+_xlfn.XLOOKUP(P152,[2]Sheet!$C$2:$C$2261,[2]Sheet!$J$2:$J$2261,FALSE,0,1)</f>
        <v>23395000</v>
      </c>
      <c r="S152" s="15">
        <f t="shared" si="35"/>
        <v>1</v>
      </c>
      <c r="T152" s="15"/>
      <c r="U152" s="15"/>
      <c r="V152" s="15"/>
      <c r="W152" s="19">
        <v>8560000</v>
      </c>
      <c r="X152" s="19"/>
      <c r="Y152" s="19">
        <v>15440000</v>
      </c>
      <c r="Z152" s="19"/>
      <c r="AA152" s="19"/>
      <c r="AB152" s="19"/>
      <c r="AC152" s="19"/>
      <c r="AD152" s="19"/>
      <c r="AE152" s="19"/>
      <c r="AF152" s="19"/>
      <c r="AG152" s="19"/>
      <c r="AH152" s="19"/>
      <c r="AI152" s="19"/>
      <c r="AJ152" s="12"/>
      <c r="AK152" s="19">
        <v>24000000</v>
      </c>
      <c r="AL152" s="19">
        <v>1318800</v>
      </c>
      <c r="AM152" s="19"/>
      <c r="AN152" s="19">
        <v>79406250</v>
      </c>
      <c r="AO152" s="19"/>
      <c r="AP152" s="19"/>
      <c r="AQ152" s="19"/>
      <c r="AR152" s="19"/>
      <c r="AS152" s="19"/>
      <c r="AT152" s="19"/>
      <c r="AU152" s="19"/>
      <c r="AV152" s="19"/>
      <c r="AW152" s="19"/>
      <c r="AX152" s="19"/>
      <c r="AY152" s="19"/>
      <c r="AZ152" s="19">
        <v>80725050</v>
      </c>
      <c r="BA152" s="19">
        <v>268577289</v>
      </c>
      <c r="BB152" s="19"/>
      <c r="BC152" s="19"/>
      <c r="BD152" s="19"/>
      <c r="BE152" s="19"/>
      <c r="BF152" s="19"/>
      <c r="BG152" s="19"/>
      <c r="BH152" s="19"/>
      <c r="BI152" s="19"/>
      <c r="BJ152" s="19"/>
      <c r="BK152" s="19"/>
      <c r="BL152" s="19"/>
      <c r="BM152" s="19"/>
      <c r="BN152" s="19"/>
      <c r="BO152" s="19">
        <v>268577289</v>
      </c>
      <c r="BP152" s="19">
        <v>268577289</v>
      </c>
      <c r="BQ152" s="19">
        <v>0</v>
      </c>
      <c r="BR152" s="19">
        <v>0</v>
      </c>
      <c r="BS152" s="19">
        <v>0</v>
      </c>
      <c r="BT152" s="19">
        <v>0</v>
      </c>
      <c r="BU152" s="19">
        <v>0</v>
      </c>
      <c r="BV152" s="19">
        <v>0</v>
      </c>
      <c r="BW152" s="19">
        <v>0</v>
      </c>
      <c r="BX152" s="19">
        <v>0</v>
      </c>
      <c r="BY152" s="19">
        <v>0</v>
      </c>
      <c r="BZ152" s="19">
        <v>0</v>
      </c>
      <c r="CA152" s="19">
        <v>0</v>
      </c>
      <c r="CB152" s="19">
        <v>0</v>
      </c>
      <c r="CC152" s="19">
        <f t="shared" si="3"/>
        <v>537154578</v>
      </c>
      <c r="CD152" s="19">
        <f t="shared" si="3"/>
        <v>805731867</v>
      </c>
      <c r="CE152" s="20">
        <v>2024258990025</v>
      </c>
      <c r="CF152" s="48" t="str">
        <f>+_xlfn.XLOOKUP(P152,'[1]x METAS'!$AD$3:$AD$408,'[1]x METAS'!$AF$3:$AF$408,FALSE,0,1)</f>
        <v>Secretaría de Salud</v>
      </c>
    </row>
    <row r="153" spans="1:84" hidden="1" x14ac:dyDescent="0.25">
      <c r="A153" s="49" t="s">
        <v>587</v>
      </c>
      <c r="B153" s="12" t="s">
        <v>445</v>
      </c>
      <c r="C153" s="12" t="s">
        <v>446</v>
      </c>
      <c r="D153" s="13" t="s">
        <v>588</v>
      </c>
      <c r="E153" s="12" t="s">
        <v>589</v>
      </c>
      <c r="F153" s="12" t="s">
        <v>590</v>
      </c>
      <c r="G153" s="14">
        <v>1</v>
      </c>
      <c r="H153" s="12" t="s">
        <v>114</v>
      </c>
      <c r="I153" s="14">
        <v>0.1</v>
      </c>
      <c r="J153" s="14"/>
      <c r="K153" s="15">
        <f t="shared" si="30"/>
        <v>0</v>
      </c>
      <c r="L153" s="15"/>
      <c r="M153" s="14">
        <v>0.4</v>
      </c>
      <c r="N153" s="14">
        <v>0.7</v>
      </c>
      <c r="O153" s="16">
        <v>1</v>
      </c>
      <c r="P153" s="16" t="str">
        <f>+_xlfn.XLOOKUP(F153,'[1]x METAS'!$X$3:$X$408,'[1]x METAS'!$AD$3:$AD$408,FALSE,0,1)</f>
        <v>Mantener al 100% el seguimiento a la implementacion de las RIAS en el municipio</v>
      </c>
      <c r="Q153" s="17">
        <f>+_xlfn.XLOOKUP(P153,[2]Sheet!$C$6:$C$2261,[2]Sheet!$G$6:$G$2261,FALSE,0,1)</f>
        <v>51142500</v>
      </c>
      <c r="R153" s="18">
        <f>+_xlfn.XLOOKUP(P153,[2]Sheet!$C$2:$C$2261,[2]Sheet!$J$2:$J$2261,FALSE,0,1)</f>
        <v>51142500</v>
      </c>
      <c r="S153" s="15">
        <f t="shared" si="35"/>
        <v>1</v>
      </c>
      <c r="T153" s="15"/>
      <c r="U153" s="15"/>
      <c r="V153" s="15"/>
      <c r="W153" s="19">
        <v>58700000</v>
      </c>
      <c r="X153" s="19"/>
      <c r="Y153" s="19" t="s">
        <v>581</v>
      </c>
      <c r="Z153" s="19"/>
      <c r="AA153" s="19"/>
      <c r="AB153" s="19"/>
      <c r="AC153" s="19"/>
      <c r="AD153" s="19"/>
      <c r="AE153" s="19"/>
      <c r="AF153" s="19"/>
      <c r="AG153" s="19"/>
      <c r="AH153" s="19"/>
      <c r="AI153" s="19"/>
      <c r="AJ153" s="12"/>
      <c r="AK153" s="19">
        <v>58700000</v>
      </c>
      <c r="AL153" s="19">
        <v>151079250</v>
      </c>
      <c r="AM153" s="19"/>
      <c r="AN153" s="19" t="s">
        <v>591</v>
      </c>
      <c r="AO153" s="19"/>
      <c r="AP153" s="19"/>
      <c r="AQ153" s="19"/>
      <c r="AR153" s="19"/>
      <c r="AS153" s="19"/>
      <c r="AT153" s="19"/>
      <c r="AU153" s="19"/>
      <c r="AV153" s="19"/>
      <c r="AW153" s="19"/>
      <c r="AX153" s="19"/>
      <c r="AY153" s="19"/>
      <c r="AZ153" s="19">
        <v>151079250</v>
      </c>
      <c r="BA153" s="19">
        <v>170435333</v>
      </c>
      <c r="BB153" s="19"/>
      <c r="BC153" s="19"/>
      <c r="BD153" s="19"/>
      <c r="BE153" s="19"/>
      <c r="BF153" s="19"/>
      <c r="BG153" s="19"/>
      <c r="BH153" s="19"/>
      <c r="BI153" s="19"/>
      <c r="BJ153" s="19"/>
      <c r="BK153" s="19"/>
      <c r="BL153" s="19"/>
      <c r="BM153" s="19"/>
      <c r="BN153" s="19"/>
      <c r="BO153" s="19">
        <v>170435333</v>
      </c>
      <c r="BP153" s="19">
        <v>170435333</v>
      </c>
      <c r="BQ153" s="19">
        <v>0</v>
      </c>
      <c r="BR153" s="19">
        <v>0</v>
      </c>
      <c r="BS153" s="19">
        <v>0</v>
      </c>
      <c r="BT153" s="19">
        <v>0</v>
      </c>
      <c r="BU153" s="19">
        <v>0</v>
      </c>
      <c r="BV153" s="19">
        <v>0</v>
      </c>
      <c r="BW153" s="19">
        <v>0</v>
      </c>
      <c r="BX153" s="19">
        <v>0</v>
      </c>
      <c r="BY153" s="19">
        <v>0</v>
      </c>
      <c r="BZ153" s="19">
        <v>0</v>
      </c>
      <c r="CA153" s="19">
        <v>0</v>
      </c>
      <c r="CB153" s="19">
        <v>0</v>
      </c>
      <c r="CC153" s="19">
        <f t="shared" si="3"/>
        <v>340870666</v>
      </c>
      <c r="CD153" s="19">
        <f t="shared" si="3"/>
        <v>511305999</v>
      </c>
      <c r="CE153" s="20">
        <v>2024258990024</v>
      </c>
      <c r="CF153" s="48" t="str">
        <f>+_xlfn.XLOOKUP(P153,'[1]x METAS'!$AD$3:$AD$408,'[1]x METAS'!$AF$3:$AF$408,FALSE,0,1)</f>
        <v>Secretaría de Salud</v>
      </c>
    </row>
    <row r="154" spans="1:84" hidden="1" x14ac:dyDescent="0.25">
      <c r="A154" s="49" t="s">
        <v>592</v>
      </c>
      <c r="B154" s="12" t="s">
        <v>445</v>
      </c>
      <c r="C154" s="12" t="s">
        <v>446</v>
      </c>
      <c r="D154" s="13" t="s">
        <v>593</v>
      </c>
      <c r="E154" s="12" t="s">
        <v>594</v>
      </c>
      <c r="F154" s="12" t="s">
        <v>595</v>
      </c>
      <c r="G154" s="14">
        <v>1</v>
      </c>
      <c r="H154" s="12" t="s">
        <v>114</v>
      </c>
      <c r="I154" s="14">
        <v>0.92</v>
      </c>
      <c r="J154" s="14"/>
      <c r="K154" s="15">
        <f t="shared" si="30"/>
        <v>0</v>
      </c>
      <c r="L154" s="15"/>
      <c r="M154" s="14">
        <v>0.95</v>
      </c>
      <c r="N154" s="14">
        <v>0.97</v>
      </c>
      <c r="O154" s="16">
        <v>1</v>
      </c>
      <c r="P154" s="16" t="str">
        <f>+_xlfn.XLOOKUP(F154,'[1]x METAS'!$X$3:$X$408,'[1]x METAS'!$AD$3:$AD$408,FALSE,0,1)</f>
        <v xml:space="preserve">Aumentar a 100% la vigilancia efectiva de los eventos de interes en salud publica </v>
      </c>
      <c r="Q154" s="17">
        <f>+_xlfn.XLOOKUP(P154,[2]Sheet!$C$6:$C$2261,[2]Sheet!$G$6:$G$2261,FALSE,0,1)</f>
        <v>15312500</v>
      </c>
      <c r="R154" s="18">
        <f>+_xlfn.XLOOKUP(P154,[2]Sheet!$C$2:$C$2261,[2]Sheet!$J$2:$J$2261,FALSE,0,1)</f>
        <v>15312500</v>
      </c>
      <c r="S154" s="15">
        <f t="shared" si="35"/>
        <v>1</v>
      </c>
      <c r="T154" s="15"/>
      <c r="U154" s="15"/>
      <c r="V154" s="15"/>
      <c r="W154" s="19">
        <v>21000000</v>
      </c>
      <c r="X154" s="19"/>
      <c r="Y154" s="19" t="s">
        <v>581</v>
      </c>
      <c r="Z154" s="19"/>
      <c r="AA154" s="19"/>
      <c r="AB154" s="19"/>
      <c r="AC154" s="19"/>
      <c r="AD154" s="19"/>
      <c r="AE154" s="19"/>
      <c r="AF154" s="19"/>
      <c r="AG154" s="19"/>
      <c r="AH154" s="19"/>
      <c r="AI154" s="19"/>
      <c r="AJ154" s="12"/>
      <c r="AK154" s="19">
        <v>21000000</v>
      </c>
      <c r="AL154" s="19">
        <v>72581250</v>
      </c>
      <c r="AM154" s="19"/>
      <c r="AN154" s="19" t="s">
        <v>591</v>
      </c>
      <c r="AO154" s="19"/>
      <c r="AP154" s="19"/>
      <c r="AQ154" s="19"/>
      <c r="AR154" s="19"/>
      <c r="AS154" s="19"/>
      <c r="AT154" s="19"/>
      <c r="AU154" s="19"/>
      <c r="AV154" s="19"/>
      <c r="AW154" s="19"/>
      <c r="AX154" s="19"/>
      <c r="AY154" s="19"/>
      <c r="AZ154" s="19">
        <v>72581250</v>
      </c>
      <c r="BA154" s="19"/>
      <c r="BB154" s="19"/>
      <c r="BC154" s="19">
        <v>170046281</v>
      </c>
      <c r="BD154" s="19"/>
      <c r="BE154" s="19"/>
      <c r="BF154" s="19"/>
      <c r="BG154" s="19"/>
      <c r="BH154" s="19"/>
      <c r="BI154" s="19"/>
      <c r="BJ154" s="19"/>
      <c r="BK154" s="19"/>
      <c r="BL154" s="19"/>
      <c r="BM154" s="19"/>
      <c r="BN154" s="19"/>
      <c r="BO154" s="19">
        <v>170046281</v>
      </c>
      <c r="BP154" s="19">
        <v>0</v>
      </c>
      <c r="BQ154" s="19">
        <v>0</v>
      </c>
      <c r="BR154" s="19">
        <v>170046281</v>
      </c>
      <c r="BS154" s="19">
        <v>0</v>
      </c>
      <c r="BT154" s="19">
        <v>0</v>
      </c>
      <c r="BU154" s="19">
        <v>0</v>
      </c>
      <c r="BV154" s="19">
        <v>0</v>
      </c>
      <c r="BW154" s="19">
        <v>0</v>
      </c>
      <c r="BX154" s="19">
        <v>0</v>
      </c>
      <c r="BY154" s="19">
        <v>0</v>
      </c>
      <c r="BZ154" s="19">
        <v>0</v>
      </c>
      <c r="CA154" s="19">
        <v>0</v>
      </c>
      <c r="CB154" s="19">
        <v>0</v>
      </c>
      <c r="CC154" s="19">
        <f t="shared" si="3"/>
        <v>340092562</v>
      </c>
      <c r="CD154" s="19">
        <f t="shared" si="3"/>
        <v>510138843</v>
      </c>
      <c r="CE154" s="20">
        <v>2024258990025</v>
      </c>
      <c r="CF154" s="48" t="str">
        <f>+_xlfn.XLOOKUP(P154,'[1]x METAS'!$AD$3:$AD$408,'[1]x METAS'!$AF$3:$AF$408,FALSE,0,1)</f>
        <v>Secretaría de Salud</v>
      </c>
    </row>
    <row r="155" spans="1:84" hidden="1" x14ac:dyDescent="0.25">
      <c r="A155" s="49" t="s">
        <v>596</v>
      </c>
      <c r="B155" s="12" t="s">
        <v>445</v>
      </c>
      <c r="C155" s="12" t="s">
        <v>446</v>
      </c>
      <c r="D155" s="13" t="s">
        <v>593</v>
      </c>
      <c r="E155" s="12" t="s">
        <v>594</v>
      </c>
      <c r="F155" s="12" t="s">
        <v>597</v>
      </c>
      <c r="G155" s="14">
        <v>1</v>
      </c>
      <c r="H155" s="12" t="s">
        <v>114</v>
      </c>
      <c r="I155" s="14">
        <v>1</v>
      </c>
      <c r="J155" s="14"/>
      <c r="K155" s="15">
        <f t="shared" si="30"/>
        <v>0</v>
      </c>
      <c r="L155" s="15"/>
      <c r="M155" s="14">
        <v>1</v>
      </c>
      <c r="N155" s="14">
        <v>1</v>
      </c>
      <c r="O155" s="16">
        <v>1</v>
      </c>
      <c r="P155" s="16" t="str">
        <f>+_xlfn.XLOOKUP(F155,'[1]x METAS'!$X$3:$X$408,'[1]x METAS'!$AD$3:$AD$408,FALSE,0,1)</f>
        <v>Mantener al 100% la vigilancia sanitaria a los establecimientos que comercializan alimentos.
 (Número de establecimientos vigilados que comercializan alimentos/Total de establecimientos que comercializan alimentos)</v>
      </c>
      <c r="Q155" s="17">
        <f>+_xlfn.XLOOKUP(P155,[2]Sheet!$C$6:$C$2261,[2]Sheet!$G$6:$G$2261,FALSE,0,1)</f>
        <v>61625000</v>
      </c>
      <c r="R155" s="18">
        <f>+_xlfn.XLOOKUP(P155,[2]Sheet!$C$2:$C$2261,[2]Sheet!$J$2:$J$2261,FALSE,0,1)</f>
        <v>57625000</v>
      </c>
      <c r="S155" s="15">
        <f t="shared" si="35"/>
        <v>0.93509127789046653</v>
      </c>
      <c r="T155" s="15"/>
      <c r="U155" s="15"/>
      <c r="V155" s="15"/>
      <c r="W155" s="19" t="s">
        <v>598</v>
      </c>
      <c r="X155" s="19"/>
      <c r="Y155" s="19">
        <v>72000000</v>
      </c>
      <c r="Z155" s="19"/>
      <c r="AA155" s="19"/>
      <c r="AB155" s="19"/>
      <c r="AC155" s="19"/>
      <c r="AD155" s="19"/>
      <c r="AE155" s="19"/>
      <c r="AF155" s="19"/>
      <c r="AG155" s="19"/>
      <c r="AH155" s="19"/>
      <c r="AI155" s="19"/>
      <c r="AJ155" s="12"/>
      <c r="AK155" s="19">
        <v>72000000</v>
      </c>
      <c r="AL155" s="19">
        <v>121275000</v>
      </c>
      <c r="AM155" s="19"/>
      <c r="AN155" s="19">
        <v>75075000</v>
      </c>
      <c r="AO155" s="19"/>
      <c r="AP155" s="19"/>
      <c r="AQ155" s="19"/>
      <c r="AR155" s="19"/>
      <c r="AS155" s="19"/>
      <c r="AT155" s="19"/>
      <c r="AU155" s="19"/>
      <c r="AV155" s="19"/>
      <c r="AW155" s="19"/>
      <c r="AX155" s="19"/>
      <c r="AY155" s="19"/>
      <c r="AZ155" s="19">
        <v>196350000</v>
      </c>
      <c r="BA155" s="19"/>
      <c r="BB155" s="19"/>
      <c r="BC155" s="19">
        <v>219831281</v>
      </c>
      <c r="BD155" s="19"/>
      <c r="BE155" s="19"/>
      <c r="BF155" s="19"/>
      <c r="BG155" s="19"/>
      <c r="BH155" s="19"/>
      <c r="BI155" s="19"/>
      <c r="BJ155" s="19"/>
      <c r="BK155" s="19"/>
      <c r="BL155" s="19"/>
      <c r="BM155" s="19"/>
      <c r="BN155" s="19"/>
      <c r="BO155" s="19">
        <v>219831281</v>
      </c>
      <c r="BP155" s="19">
        <v>0</v>
      </c>
      <c r="BQ155" s="19">
        <v>0</v>
      </c>
      <c r="BR155" s="19">
        <v>219831281</v>
      </c>
      <c r="BS155" s="19">
        <v>0</v>
      </c>
      <c r="BT155" s="19">
        <v>0</v>
      </c>
      <c r="BU155" s="19">
        <v>0</v>
      </c>
      <c r="BV155" s="19">
        <v>0</v>
      </c>
      <c r="BW155" s="19">
        <v>0</v>
      </c>
      <c r="BX155" s="19">
        <v>0</v>
      </c>
      <c r="BY155" s="19">
        <v>0</v>
      </c>
      <c r="BZ155" s="19">
        <v>0</v>
      </c>
      <c r="CA155" s="19">
        <v>0</v>
      </c>
      <c r="CB155" s="19">
        <v>0</v>
      </c>
      <c r="CC155" s="19">
        <f t="shared" si="3"/>
        <v>439662562</v>
      </c>
      <c r="CD155" s="19">
        <f t="shared" si="3"/>
        <v>659493843</v>
      </c>
      <c r="CE155" s="20">
        <v>2024258990025</v>
      </c>
      <c r="CF155" s="48" t="str">
        <f>+_xlfn.XLOOKUP(P155,'[1]x METAS'!$AD$3:$AD$408,'[1]x METAS'!$AF$3:$AF$408,FALSE,0,1)</f>
        <v>Secretaría de Salud</v>
      </c>
    </row>
    <row r="156" spans="1:84" hidden="1" x14ac:dyDescent="0.25">
      <c r="A156" s="49" t="s">
        <v>599</v>
      </c>
      <c r="B156" s="12" t="s">
        <v>445</v>
      </c>
      <c r="C156" s="12" t="s">
        <v>446</v>
      </c>
      <c r="D156" s="13" t="s">
        <v>593</v>
      </c>
      <c r="E156" s="12" t="s">
        <v>594</v>
      </c>
      <c r="F156" s="12" t="s">
        <v>600</v>
      </c>
      <c r="G156" s="14">
        <v>1</v>
      </c>
      <c r="H156" s="12" t="s">
        <v>114</v>
      </c>
      <c r="I156" s="14">
        <v>1</v>
      </c>
      <c r="J156" s="14"/>
      <c r="K156" s="15">
        <f t="shared" si="30"/>
        <v>0</v>
      </c>
      <c r="L156" s="15"/>
      <c r="M156" s="14">
        <v>1</v>
      </c>
      <c r="N156" s="14">
        <v>1</v>
      </c>
      <c r="O156" s="16">
        <v>1</v>
      </c>
      <c r="P156" s="16" t="str">
        <f>+_xlfn.XLOOKUP(F156,'[1]x METAS'!$X$3:$X$408,'[1]x METAS'!$AD$3:$AD$408,FALSE,0,1)</f>
        <v>Mantener la vigilancia sanitaria al 100% de los establecimientos comerciales (Número de establecimientos comerciales vigilados /Total de establecimientos comerciales)</v>
      </c>
      <c r="Q156" s="17">
        <f>+_xlfn.XLOOKUP(P156,[2]Sheet!$C$6:$C$2261,[2]Sheet!$G$6:$G$2261,FALSE,0,1)</f>
        <v>80875000</v>
      </c>
      <c r="R156" s="18">
        <f>+_xlfn.XLOOKUP(P156,[2]Sheet!$C$2:$C$2261,[2]Sheet!$J$2:$J$2261,FALSE,0,1)</f>
        <v>73250000</v>
      </c>
      <c r="S156" s="15">
        <f t="shared" si="35"/>
        <v>0.90571870170015456</v>
      </c>
      <c r="T156" s="15"/>
      <c r="U156" s="15"/>
      <c r="V156" s="15"/>
      <c r="W156" s="19" t="s">
        <v>598</v>
      </c>
      <c r="X156" s="19"/>
      <c r="Y156" s="19">
        <v>76000000</v>
      </c>
      <c r="Z156" s="19"/>
      <c r="AA156" s="19"/>
      <c r="AB156" s="19"/>
      <c r="AC156" s="19"/>
      <c r="AD156" s="19"/>
      <c r="AE156" s="19"/>
      <c r="AF156" s="19"/>
      <c r="AG156" s="19"/>
      <c r="AH156" s="19"/>
      <c r="AI156" s="19"/>
      <c r="AJ156" s="12"/>
      <c r="AK156" s="19">
        <v>76000000</v>
      </c>
      <c r="AL156" s="19">
        <v>60637500</v>
      </c>
      <c r="AM156" s="19"/>
      <c r="AN156" s="19">
        <v>269981250</v>
      </c>
      <c r="AO156" s="19"/>
      <c r="AP156" s="19"/>
      <c r="AQ156" s="19"/>
      <c r="AR156" s="19"/>
      <c r="AS156" s="19"/>
      <c r="AT156" s="19"/>
      <c r="AU156" s="19"/>
      <c r="AV156" s="19"/>
      <c r="AW156" s="19"/>
      <c r="AX156" s="19"/>
      <c r="AY156" s="19"/>
      <c r="AZ156" s="19">
        <v>330618750</v>
      </c>
      <c r="BA156" s="19"/>
      <c r="BB156" s="19"/>
      <c r="BC156" s="19">
        <v>393257550</v>
      </c>
      <c r="BD156" s="19"/>
      <c r="BE156" s="19"/>
      <c r="BF156" s="19"/>
      <c r="BG156" s="19"/>
      <c r="BH156" s="19"/>
      <c r="BI156" s="19"/>
      <c r="BJ156" s="19"/>
      <c r="BK156" s="19"/>
      <c r="BL156" s="19"/>
      <c r="BM156" s="19"/>
      <c r="BN156" s="19"/>
      <c r="BO156" s="19">
        <v>393257550</v>
      </c>
      <c r="BP156" s="19">
        <v>0</v>
      </c>
      <c r="BQ156" s="19">
        <v>0</v>
      </c>
      <c r="BR156" s="19">
        <v>393257550</v>
      </c>
      <c r="BS156" s="19">
        <v>0</v>
      </c>
      <c r="BT156" s="19">
        <v>0</v>
      </c>
      <c r="BU156" s="19">
        <v>0</v>
      </c>
      <c r="BV156" s="19">
        <v>0</v>
      </c>
      <c r="BW156" s="19">
        <v>0</v>
      </c>
      <c r="BX156" s="19">
        <v>0</v>
      </c>
      <c r="BY156" s="19">
        <v>0</v>
      </c>
      <c r="BZ156" s="19">
        <v>0</v>
      </c>
      <c r="CA156" s="19">
        <v>0</v>
      </c>
      <c r="CB156" s="19">
        <v>0</v>
      </c>
      <c r="CC156" s="19">
        <f t="shared" si="3"/>
        <v>786515100</v>
      </c>
      <c r="CD156" s="19">
        <f t="shared" si="3"/>
        <v>1179772650</v>
      </c>
      <c r="CE156" s="20">
        <v>2024258990025</v>
      </c>
      <c r="CF156" s="48" t="str">
        <f>+_xlfn.XLOOKUP(P156,'[1]x METAS'!$AD$3:$AD$408,'[1]x METAS'!$AF$3:$AF$408,FALSE,0,1)</f>
        <v>Secretaría de Salud</v>
      </c>
    </row>
    <row r="157" spans="1:84" hidden="1" x14ac:dyDescent="0.25">
      <c r="A157" s="49" t="s">
        <v>601</v>
      </c>
      <c r="B157" s="12" t="s">
        <v>445</v>
      </c>
      <c r="C157" s="12" t="s">
        <v>446</v>
      </c>
      <c r="D157" s="13" t="s">
        <v>593</v>
      </c>
      <c r="E157" s="12" t="s">
        <v>594</v>
      </c>
      <c r="F157" s="12" t="s">
        <v>602</v>
      </c>
      <c r="G157" s="14">
        <v>1</v>
      </c>
      <c r="H157" s="12" t="s">
        <v>114</v>
      </c>
      <c r="I157" s="14">
        <v>0.1</v>
      </c>
      <c r="J157" s="14"/>
      <c r="K157" s="15">
        <f t="shared" si="30"/>
        <v>0</v>
      </c>
      <c r="L157" s="15"/>
      <c r="M157" s="14">
        <v>0.4</v>
      </c>
      <c r="N157" s="14">
        <v>0.7</v>
      </c>
      <c r="O157" s="16">
        <v>1</v>
      </c>
      <c r="P157" s="16" t="str">
        <f>+_xlfn.XLOOKUP(F157,'[1]x METAS'!$X$3:$X$408,'[1]x METAS'!$AD$3:$AD$408,FALSE,0,1)</f>
        <v xml:space="preserve">Participacion en salud del 100% de los grupos etnicos y diferenciales </v>
      </c>
      <c r="Q157" s="17">
        <f>+_xlfn.XLOOKUP(P157,[2]Sheet!$C$6:$C$2261,[2]Sheet!$G$6:$G$2261,FALSE,0,1)</f>
        <v>8125000</v>
      </c>
      <c r="R157" s="18">
        <f>+_xlfn.XLOOKUP(P157,[2]Sheet!$C$2:$C$2261,[2]Sheet!$J$2:$J$2261,FALSE,0,1)</f>
        <v>8125000</v>
      </c>
      <c r="S157" s="15">
        <f t="shared" si="35"/>
        <v>1</v>
      </c>
      <c r="T157" s="15"/>
      <c r="U157" s="15"/>
      <c r="V157" s="15"/>
      <c r="W157" s="19">
        <v>11375000</v>
      </c>
      <c r="X157" s="19"/>
      <c r="Y157" s="19" t="s">
        <v>581</v>
      </c>
      <c r="Z157" s="19"/>
      <c r="AA157" s="19"/>
      <c r="AB157" s="19"/>
      <c r="AC157" s="19"/>
      <c r="AD157" s="19"/>
      <c r="AE157" s="19"/>
      <c r="AF157" s="19"/>
      <c r="AG157" s="19"/>
      <c r="AH157" s="19"/>
      <c r="AI157" s="19"/>
      <c r="AJ157" s="12"/>
      <c r="AK157" s="19">
        <v>11375000</v>
      </c>
      <c r="AL157" s="19">
        <v>47775000</v>
      </c>
      <c r="AM157" s="19"/>
      <c r="AN157" s="19" t="s">
        <v>591</v>
      </c>
      <c r="AO157" s="19"/>
      <c r="AP157" s="19"/>
      <c r="AQ157" s="19"/>
      <c r="AR157" s="19"/>
      <c r="AS157" s="19"/>
      <c r="AT157" s="19"/>
      <c r="AU157" s="19"/>
      <c r="AV157" s="19"/>
      <c r="AW157" s="19"/>
      <c r="AX157" s="19"/>
      <c r="AY157" s="19"/>
      <c r="AZ157" s="19">
        <v>47775000</v>
      </c>
      <c r="BA157" s="19">
        <v>41250465</v>
      </c>
      <c r="BB157" s="19"/>
      <c r="BC157" s="19"/>
      <c r="BD157" s="19"/>
      <c r="BE157" s="19"/>
      <c r="BF157" s="19"/>
      <c r="BG157" s="19"/>
      <c r="BH157" s="19"/>
      <c r="BI157" s="19"/>
      <c r="BJ157" s="19"/>
      <c r="BK157" s="19"/>
      <c r="BL157" s="19"/>
      <c r="BM157" s="19"/>
      <c r="BN157" s="19"/>
      <c r="BO157" s="19">
        <v>41250465</v>
      </c>
      <c r="BP157" s="19">
        <v>41250465</v>
      </c>
      <c r="BQ157" s="19">
        <v>0</v>
      </c>
      <c r="BR157" s="19">
        <v>0</v>
      </c>
      <c r="BS157" s="19">
        <v>0</v>
      </c>
      <c r="BT157" s="19">
        <v>0</v>
      </c>
      <c r="BU157" s="19">
        <v>0</v>
      </c>
      <c r="BV157" s="19">
        <v>0</v>
      </c>
      <c r="BW157" s="19">
        <v>0</v>
      </c>
      <c r="BX157" s="19">
        <v>0</v>
      </c>
      <c r="BY157" s="19">
        <v>0</v>
      </c>
      <c r="BZ157" s="19">
        <v>0</v>
      </c>
      <c r="CA157" s="19">
        <v>0</v>
      </c>
      <c r="CB157" s="19">
        <v>0</v>
      </c>
      <c r="CC157" s="19">
        <f t="shared" si="3"/>
        <v>82500930</v>
      </c>
      <c r="CD157" s="19">
        <f t="shared" si="3"/>
        <v>123751395</v>
      </c>
      <c r="CE157" s="20">
        <v>2024258990025</v>
      </c>
      <c r="CF157" s="48" t="str">
        <f>+_xlfn.XLOOKUP(P157,'[1]x METAS'!$AD$3:$AD$408,'[1]x METAS'!$AF$3:$AF$408,FALSE,0,1)</f>
        <v>Secretaría de Salud</v>
      </c>
    </row>
    <row r="158" spans="1:84" hidden="1" x14ac:dyDescent="0.25">
      <c r="A158" s="49" t="s">
        <v>603</v>
      </c>
      <c r="B158" s="12" t="s">
        <v>445</v>
      </c>
      <c r="C158" s="12" t="s">
        <v>446</v>
      </c>
      <c r="D158" s="13">
        <v>190504901</v>
      </c>
      <c r="E158" s="12" t="s">
        <v>579</v>
      </c>
      <c r="F158" s="12" t="s">
        <v>604</v>
      </c>
      <c r="G158" s="14">
        <v>3</v>
      </c>
      <c r="H158" s="12" t="s">
        <v>91</v>
      </c>
      <c r="I158" s="14">
        <v>0</v>
      </c>
      <c r="J158" s="14"/>
      <c r="K158" s="15" t="e">
        <f t="shared" si="30"/>
        <v>#DIV/0!</v>
      </c>
      <c r="L158" s="15"/>
      <c r="M158" s="14">
        <v>1</v>
      </c>
      <c r="N158" s="14">
        <v>1</v>
      </c>
      <c r="O158" s="16">
        <v>1</v>
      </c>
      <c r="P158" s="16" t="str">
        <f>+_xlfn.XLOOKUP(F158,'[1]x METAS'!$X$3:$X$408,'[1]x METAS'!$AD$3:$AD$408,FALSE,0,1)</f>
        <v>Crear e implementar 3 estrategias de intervención a grupos poblacionales y étnicos con enfoque comunitario</v>
      </c>
      <c r="Q158" s="17">
        <f>+_xlfn.XLOOKUP(P158,[2]Sheet!$C$6:$C$2261,[2]Sheet!$G$6:$G$2261,FALSE,0,1)</f>
        <v>11375000</v>
      </c>
      <c r="R158" s="18">
        <f>+_xlfn.XLOOKUP(P158,[2]Sheet!$C$2:$C$2261,[2]Sheet!$J$2:$J$2261,FALSE,0,1)</f>
        <v>11375000</v>
      </c>
      <c r="S158" s="15">
        <f t="shared" si="35"/>
        <v>1</v>
      </c>
      <c r="T158" s="15"/>
      <c r="U158" s="15"/>
      <c r="V158" s="15"/>
      <c r="W158" s="19" t="s">
        <v>598</v>
      </c>
      <c r="X158" s="19"/>
      <c r="Y158" s="19">
        <v>11375000</v>
      </c>
      <c r="Z158" s="19"/>
      <c r="AA158" s="19"/>
      <c r="AB158" s="19"/>
      <c r="AC158" s="19"/>
      <c r="AD158" s="19"/>
      <c r="AE158" s="19"/>
      <c r="AF158" s="19"/>
      <c r="AG158" s="19"/>
      <c r="AH158" s="19"/>
      <c r="AI158" s="19"/>
      <c r="AJ158" s="12"/>
      <c r="AK158" s="19">
        <v>11375000</v>
      </c>
      <c r="AL158" s="19">
        <v>116025000</v>
      </c>
      <c r="AM158" s="19"/>
      <c r="AN158" s="19" t="s">
        <v>591</v>
      </c>
      <c r="AO158" s="19"/>
      <c r="AP158" s="19"/>
      <c r="AQ158" s="19"/>
      <c r="AR158" s="19"/>
      <c r="AS158" s="19"/>
      <c r="AT158" s="19"/>
      <c r="AU158" s="19"/>
      <c r="AV158" s="19"/>
      <c r="AW158" s="19"/>
      <c r="AX158" s="19"/>
      <c r="AY158" s="19"/>
      <c r="AZ158" s="19">
        <v>116025000</v>
      </c>
      <c r="BA158" s="19">
        <v>7125465</v>
      </c>
      <c r="BB158" s="19"/>
      <c r="BC158" s="19"/>
      <c r="BD158" s="19"/>
      <c r="BE158" s="19"/>
      <c r="BF158" s="19"/>
      <c r="BG158" s="19"/>
      <c r="BH158" s="19"/>
      <c r="BI158" s="19"/>
      <c r="BJ158" s="19"/>
      <c r="BK158" s="19"/>
      <c r="BL158" s="19"/>
      <c r="BM158" s="19"/>
      <c r="BN158" s="19"/>
      <c r="BO158" s="19">
        <v>7125465</v>
      </c>
      <c r="BP158" s="19">
        <v>7125465</v>
      </c>
      <c r="BQ158" s="19">
        <v>0</v>
      </c>
      <c r="BR158" s="19">
        <v>0</v>
      </c>
      <c r="BS158" s="19">
        <v>0</v>
      </c>
      <c r="BT158" s="19">
        <v>0</v>
      </c>
      <c r="BU158" s="19">
        <v>0</v>
      </c>
      <c r="BV158" s="19">
        <v>0</v>
      </c>
      <c r="BW158" s="19">
        <v>0</v>
      </c>
      <c r="BX158" s="19">
        <v>0</v>
      </c>
      <c r="BY158" s="19">
        <v>0</v>
      </c>
      <c r="BZ158" s="19">
        <v>0</v>
      </c>
      <c r="CA158" s="19">
        <v>0</v>
      </c>
      <c r="CB158" s="19">
        <v>0</v>
      </c>
      <c r="CC158" s="19">
        <f t="shared" si="3"/>
        <v>14250930</v>
      </c>
      <c r="CD158" s="19">
        <f t="shared" si="3"/>
        <v>21376395</v>
      </c>
      <c r="CE158" s="20">
        <v>2024258990025</v>
      </c>
      <c r="CF158" s="48" t="str">
        <f>+_xlfn.XLOOKUP(P158,'[1]x METAS'!$AD$3:$AD$408,'[1]x METAS'!$AF$3:$AF$408,FALSE,0,1)</f>
        <v>Secretaría de Salud</v>
      </c>
    </row>
    <row r="159" spans="1:84" hidden="1" x14ac:dyDescent="0.25">
      <c r="A159" s="49" t="s">
        <v>605</v>
      </c>
      <c r="B159" s="12" t="s">
        <v>445</v>
      </c>
      <c r="C159" s="12" t="s">
        <v>446</v>
      </c>
      <c r="D159" s="13" t="s">
        <v>593</v>
      </c>
      <c r="E159" s="12" t="s">
        <v>594</v>
      </c>
      <c r="F159" s="12" t="s">
        <v>606</v>
      </c>
      <c r="G159" s="14">
        <v>1</v>
      </c>
      <c r="H159" s="12" t="s">
        <v>114</v>
      </c>
      <c r="I159" s="14">
        <v>0.1</v>
      </c>
      <c r="J159" s="14"/>
      <c r="K159" s="15">
        <f t="shared" si="30"/>
        <v>0</v>
      </c>
      <c r="L159" s="15"/>
      <c r="M159" s="14">
        <v>0.4</v>
      </c>
      <c r="N159" s="14">
        <v>0.7</v>
      </c>
      <c r="O159" s="16">
        <v>1</v>
      </c>
      <c r="P159" s="16" t="str">
        <f>+_xlfn.XLOOKUP(F159,'[1]x METAS'!$X$3:$X$408,'[1]x METAS'!$AD$3:$AD$408,FALSE,0,1)</f>
        <v>Intervenir el 100% de UTIS priorizadas en riesgos laborales</v>
      </c>
      <c r="Q159" s="17">
        <f>+_xlfn.XLOOKUP(P159,[2]Sheet!$C$6:$C$2261,[2]Sheet!$G$6:$G$2261,FALSE,0,1)</f>
        <v>15125000</v>
      </c>
      <c r="R159" s="18">
        <f>+_xlfn.XLOOKUP(P159,[2]Sheet!$C$2:$C$2261,[2]Sheet!$J$2:$J$2261,FALSE,0,1)</f>
        <v>15125000</v>
      </c>
      <c r="S159" s="15">
        <f t="shared" si="35"/>
        <v>1</v>
      </c>
      <c r="T159" s="15"/>
      <c r="U159" s="15"/>
      <c r="V159" s="15"/>
      <c r="W159" s="19">
        <v>21478360</v>
      </c>
      <c r="X159" s="19"/>
      <c r="Y159" s="19">
        <v>2164</v>
      </c>
      <c r="Z159" s="19"/>
      <c r="AA159" s="19"/>
      <c r="AB159" s="19"/>
      <c r="AC159" s="19"/>
      <c r="AD159" s="19"/>
      <c r="AE159" s="19"/>
      <c r="AF159" s="19"/>
      <c r="AG159" s="19"/>
      <c r="AH159" s="19"/>
      <c r="AI159" s="19"/>
      <c r="AJ159" s="12"/>
      <c r="AK159" s="19">
        <v>21480524</v>
      </c>
      <c r="AL159" s="19">
        <v>66150000</v>
      </c>
      <c r="AM159" s="19"/>
      <c r="AN159" s="19" t="s">
        <v>591</v>
      </c>
      <c r="AO159" s="19"/>
      <c r="AP159" s="19"/>
      <c r="AQ159" s="19"/>
      <c r="AR159" s="19"/>
      <c r="AS159" s="19"/>
      <c r="AT159" s="19"/>
      <c r="AU159" s="19"/>
      <c r="AV159" s="19"/>
      <c r="AW159" s="19"/>
      <c r="AX159" s="19"/>
      <c r="AY159" s="19"/>
      <c r="AZ159" s="19">
        <v>66150000</v>
      </c>
      <c r="BA159" s="19">
        <v>146868173.03</v>
      </c>
      <c r="BB159" s="19"/>
      <c r="BC159" s="19"/>
      <c r="BD159" s="19"/>
      <c r="BE159" s="19"/>
      <c r="BF159" s="19"/>
      <c r="BG159" s="19"/>
      <c r="BH159" s="19"/>
      <c r="BI159" s="19"/>
      <c r="BJ159" s="19"/>
      <c r="BK159" s="19"/>
      <c r="BL159" s="19"/>
      <c r="BM159" s="19"/>
      <c r="BN159" s="19"/>
      <c r="BO159" s="19">
        <v>146868173.03</v>
      </c>
      <c r="BP159" s="19">
        <v>146868173.03</v>
      </c>
      <c r="BQ159" s="19">
        <v>0</v>
      </c>
      <c r="BR159" s="19">
        <v>0</v>
      </c>
      <c r="BS159" s="19">
        <v>0</v>
      </c>
      <c r="BT159" s="19">
        <v>0</v>
      </c>
      <c r="BU159" s="19">
        <v>0</v>
      </c>
      <c r="BV159" s="19">
        <v>0</v>
      </c>
      <c r="BW159" s="19">
        <v>0</v>
      </c>
      <c r="BX159" s="19">
        <v>0</v>
      </c>
      <c r="BY159" s="19">
        <v>0</v>
      </c>
      <c r="BZ159" s="19">
        <v>0</v>
      </c>
      <c r="CA159" s="19">
        <v>0</v>
      </c>
      <c r="CB159" s="19">
        <v>0</v>
      </c>
      <c r="CC159" s="19">
        <f t="shared" si="3"/>
        <v>293736346.06</v>
      </c>
      <c r="CD159" s="19">
        <f t="shared" si="3"/>
        <v>440604519.09000003</v>
      </c>
      <c r="CE159" s="20">
        <v>2024258990025</v>
      </c>
      <c r="CF159" s="48" t="str">
        <f>+_xlfn.XLOOKUP(P159,'[1]x METAS'!$AD$3:$AD$408,'[1]x METAS'!$AF$3:$AF$408,FALSE,0,1)</f>
        <v>Secretaría de Salud</v>
      </c>
    </row>
    <row r="160" spans="1:84" hidden="1" x14ac:dyDescent="0.25">
      <c r="A160" s="49" t="s">
        <v>607</v>
      </c>
      <c r="B160" s="12" t="s">
        <v>445</v>
      </c>
      <c r="C160" s="12" t="s">
        <v>446</v>
      </c>
      <c r="D160" s="13" t="s">
        <v>608</v>
      </c>
      <c r="E160" s="12" t="s">
        <v>609</v>
      </c>
      <c r="F160" s="12" t="s">
        <v>610</v>
      </c>
      <c r="G160" s="14">
        <v>3</v>
      </c>
      <c r="H160" s="12" t="s">
        <v>91</v>
      </c>
      <c r="I160" s="14">
        <v>0</v>
      </c>
      <c r="J160" s="14"/>
      <c r="K160" s="15" t="e">
        <f t="shared" si="30"/>
        <v>#DIV/0!</v>
      </c>
      <c r="L160" s="15"/>
      <c r="M160" s="14">
        <v>1</v>
      </c>
      <c r="N160" s="14">
        <v>1</v>
      </c>
      <c r="O160" s="16">
        <v>1</v>
      </c>
      <c r="P160" s="16" t="str">
        <f>+_xlfn.XLOOKUP(F160,'[1]x METAS'!$X$3:$X$408,'[1]x METAS'!$AD$3:$AD$408,FALSE,0,1)</f>
        <v>Crear e implementar tres (3) Documentos de caracterización y análisis de determinantes sociales para eventos de interés de salud pública</v>
      </c>
      <c r="Q160" s="17">
        <f>+_xlfn.XLOOKUP(P160,[2]Sheet!$C$6:$C$2261,[2]Sheet!$G$6:$G$2261,FALSE,0,1)</f>
        <v>187875023</v>
      </c>
      <c r="R160" s="18">
        <f>+_xlfn.XLOOKUP(P160,[2]Sheet!$C$2:$C$2261,[2]Sheet!$J$2:$J$2261,FALSE,0,1)</f>
        <v>169625000</v>
      </c>
      <c r="S160" s="15">
        <f t="shared" si="35"/>
        <v>0.90286083424724317</v>
      </c>
      <c r="T160" s="15"/>
      <c r="U160" s="15"/>
      <c r="V160" s="15"/>
      <c r="W160" s="19">
        <v>25620477</v>
      </c>
      <c r="X160" s="19"/>
      <c r="Y160" s="19">
        <v>162879523</v>
      </c>
      <c r="Z160" s="19"/>
      <c r="AA160" s="19"/>
      <c r="AB160" s="19"/>
      <c r="AC160" s="19"/>
      <c r="AD160" s="19"/>
      <c r="AE160" s="19"/>
      <c r="AF160" s="19"/>
      <c r="AG160" s="19"/>
      <c r="AH160" s="19"/>
      <c r="AI160" s="19"/>
      <c r="AJ160" s="12"/>
      <c r="AK160" s="19">
        <v>188500000</v>
      </c>
      <c r="AL160" s="19">
        <v>85848000</v>
      </c>
      <c r="AM160" s="19"/>
      <c r="AN160" s="19">
        <v>516862500</v>
      </c>
      <c r="AO160" s="19"/>
      <c r="AP160" s="19"/>
      <c r="AQ160" s="19"/>
      <c r="AR160" s="19"/>
      <c r="AS160" s="19"/>
      <c r="AT160" s="19"/>
      <c r="AU160" s="19"/>
      <c r="AV160" s="19"/>
      <c r="AW160" s="19"/>
      <c r="AX160" s="19"/>
      <c r="AY160" s="19"/>
      <c r="AZ160" s="19">
        <v>602710500</v>
      </c>
      <c r="BA160" s="19">
        <v>913316659.64999998</v>
      </c>
      <c r="BB160" s="19"/>
      <c r="BC160" s="19"/>
      <c r="BD160" s="19"/>
      <c r="BE160" s="19"/>
      <c r="BF160" s="19"/>
      <c r="BG160" s="19"/>
      <c r="BH160" s="19"/>
      <c r="BI160" s="19"/>
      <c r="BJ160" s="19"/>
      <c r="BK160" s="19"/>
      <c r="BL160" s="19"/>
      <c r="BM160" s="19"/>
      <c r="BN160" s="19"/>
      <c r="BO160" s="19">
        <v>913316659.64999998</v>
      </c>
      <c r="BP160" s="19">
        <v>913316659.64999998</v>
      </c>
      <c r="BQ160" s="19">
        <v>0</v>
      </c>
      <c r="BR160" s="19">
        <v>0</v>
      </c>
      <c r="BS160" s="19">
        <v>0</v>
      </c>
      <c r="BT160" s="19">
        <v>0</v>
      </c>
      <c r="BU160" s="19">
        <v>0</v>
      </c>
      <c r="BV160" s="19">
        <v>0</v>
      </c>
      <c r="BW160" s="19">
        <v>0</v>
      </c>
      <c r="BX160" s="19">
        <v>0</v>
      </c>
      <c r="BY160" s="19">
        <v>0</v>
      </c>
      <c r="BZ160" s="19">
        <v>0</v>
      </c>
      <c r="CA160" s="19">
        <v>0</v>
      </c>
      <c r="CB160" s="19">
        <v>0</v>
      </c>
      <c r="CC160" s="19">
        <f t="shared" si="3"/>
        <v>1826633319.3</v>
      </c>
      <c r="CD160" s="19">
        <f t="shared" si="3"/>
        <v>2739949978.9499998</v>
      </c>
      <c r="CE160" s="20">
        <v>2024258990025</v>
      </c>
      <c r="CF160" s="48" t="str">
        <f>+_xlfn.XLOOKUP(P160,'[1]x METAS'!$AD$3:$AD$408,'[1]x METAS'!$AF$3:$AF$408,FALSE,0,1)</f>
        <v>Secretaría de Salud</v>
      </c>
    </row>
    <row r="161" spans="1:84" hidden="1" x14ac:dyDescent="0.25">
      <c r="A161" s="49" t="s">
        <v>611</v>
      </c>
      <c r="B161" s="12" t="s">
        <v>445</v>
      </c>
      <c r="C161" s="12" t="s">
        <v>446</v>
      </c>
      <c r="D161" s="13" t="s">
        <v>588</v>
      </c>
      <c r="E161" s="12" t="s">
        <v>589</v>
      </c>
      <c r="F161" s="12" t="s">
        <v>612</v>
      </c>
      <c r="G161" s="14">
        <v>200</v>
      </c>
      <c r="H161" s="12" t="s">
        <v>91</v>
      </c>
      <c r="I161" s="14">
        <v>50</v>
      </c>
      <c r="J161" s="14"/>
      <c r="K161" s="15">
        <f t="shared" si="30"/>
        <v>0</v>
      </c>
      <c r="L161" s="15"/>
      <c r="M161" s="14">
        <v>50</v>
      </c>
      <c r="N161" s="14">
        <v>50</v>
      </c>
      <c r="O161" s="16">
        <v>50</v>
      </c>
      <c r="P161" s="16" t="str">
        <f>+_xlfn.XLOOKUP(F161,'[1]x METAS'!$X$3:$X$408,'[1]x METAS'!$AD$3:$AD$408,FALSE,0,1)</f>
        <v>Realizar 200 brigadas de salud descentralizadas en el territorio</v>
      </c>
      <c r="Q161" s="17">
        <f>+_xlfn.XLOOKUP(P161,[2]Sheet!$C$6:$C$2261,[2]Sheet!$G$6:$G$2261,FALSE,0,1)</f>
        <v>369214357</v>
      </c>
      <c r="R161" s="18">
        <f>+_xlfn.XLOOKUP(P161,[2]Sheet!$C$2:$C$2261,[2]Sheet!$J$2:$J$2261,FALSE,0,1)</f>
        <v>346516854</v>
      </c>
      <c r="S161" s="15">
        <f t="shared" si="35"/>
        <v>0.93852486348465591</v>
      </c>
      <c r="T161" s="15"/>
      <c r="U161" s="15"/>
      <c r="V161" s="15"/>
      <c r="W161" s="19">
        <v>23000000</v>
      </c>
      <c r="X161" s="19"/>
      <c r="Y161" s="19" t="s">
        <v>581</v>
      </c>
      <c r="Z161" s="19"/>
      <c r="AA161" s="19"/>
      <c r="AB161" s="19"/>
      <c r="AC161" s="19"/>
      <c r="AD161" s="19"/>
      <c r="AE161" s="19"/>
      <c r="AF161" s="19"/>
      <c r="AG161" s="19"/>
      <c r="AH161" s="19"/>
      <c r="AI161" s="19"/>
      <c r="AJ161" s="12"/>
      <c r="AK161" s="19">
        <v>23000000</v>
      </c>
      <c r="AL161" s="19">
        <v>104737500</v>
      </c>
      <c r="AM161" s="19"/>
      <c r="AN161" s="19">
        <v>750544652</v>
      </c>
      <c r="AO161" s="19"/>
      <c r="AP161" s="19"/>
      <c r="AQ161" s="19"/>
      <c r="AR161" s="19"/>
      <c r="AS161" s="19"/>
      <c r="AT161" s="19"/>
      <c r="AU161" s="19"/>
      <c r="AV161" s="19"/>
      <c r="AW161" s="19"/>
      <c r="AX161" s="19"/>
      <c r="AY161" s="19"/>
      <c r="AZ161" s="19">
        <v>855282152</v>
      </c>
      <c r="BA161" s="19"/>
      <c r="BB161" s="19"/>
      <c r="BC161" s="19">
        <v>999381187.42999995</v>
      </c>
      <c r="BD161" s="19"/>
      <c r="BE161" s="19"/>
      <c r="BF161" s="19"/>
      <c r="BG161" s="19"/>
      <c r="BH161" s="19"/>
      <c r="BI161" s="19"/>
      <c r="BJ161" s="19"/>
      <c r="BK161" s="19"/>
      <c r="BL161" s="19"/>
      <c r="BM161" s="19"/>
      <c r="BN161" s="19"/>
      <c r="BO161" s="19">
        <v>999381187.42999995</v>
      </c>
      <c r="BP161" s="19">
        <v>0</v>
      </c>
      <c r="BQ161" s="19">
        <v>0</v>
      </c>
      <c r="BR161" s="19">
        <v>999381187.42999995</v>
      </c>
      <c r="BS161" s="19">
        <v>0</v>
      </c>
      <c r="BT161" s="19">
        <v>0</v>
      </c>
      <c r="BU161" s="19">
        <v>0</v>
      </c>
      <c r="BV161" s="19">
        <v>0</v>
      </c>
      <c r="BW161" s="19">
        <v>0</v>
      </c>
      <c r="BX161" s="19">
        <v>0</v>
      </c>
      <c r="BY161" s="19">
        <v>0</v>
      </c>
      <c r="BZ161" s="19">
        <v>0</v>
      </c>
      <c r="CA161" s="19">
        <v>0</v>
      </c>
      <c r="CB161" s="19">
        <v>0</v>
      </c>
      <c r="CC161" s="19">
        <f t="shared" si="3"/>
        <v>1998762374.8599999</v>
      </c>
      <c r="CD161" s="19">
        <f t="shared" si="3"/>
        <v>2998143562.29</v>
      </c>
      <c r="CE161" s="20">
        <v>2024258990025</v>
      </c>
      <c r="CF161" s="48" t="str">
        <f>+_xlfn.XLOOKUP(P161,'[1]x METAS'!$AD$3:$AD$408,'[1]x METAS'!$AF$3:$AF$408,FALSE,0,1)</f>
        <v>Secretaría de Salud</v>
      </c>
    </row>
    <row r="162" spans="1:84" hidden="1" x14ac:dyDescent="0.25">
      <c r="A162" s="49" t="s">
        <v>613</v>
      </c>
      <c r="B162" s="12" t="s">
        <v>445</v>
      </c>
      <c r="C162" s="12" t="s">
        <v>446</v>
      </c>
      <c r="D162" s="13" t="s">
        <v>608</v>
      </c>
      <c r="E162" s="12" t="s">
        <v>609</v>
      </c>
      <c r="F162" s="12" t="s">
        <v>614</v>
      </c>
      <c r="G162" s="14">
        <v>15000</v>
      </c>
      <c r="H162" s="12" t="s">
        <v>91</v>
      </c>
      <c r="I162" s="14">
        <v>3750</v>
      </c>
      <c r="J162" s="14"/>
      <c r="K162" s="15">
        <f t="shared" si="30"/>
        <v>0</v>
      </c>
      <c r="L162" s="15"/>
      <c r="M162" s="14">
        <v>3750</v>
      </c>
      <c r="N162" s="14">
        <v>3750</v>
      </c>
      <c r="O162" s="16">
        <v>3750</v>
      </c>
      <c r="P162" s="16" t="str">
        <f>+_xlfn.XLOOKUP(F162,'[1]x METAS'!$X$3:$X$408,'[1]x METAS'!$AD$3:$AD$408,FALSE,0,1)</f>
        <v>15.000 familias y comunidades caracterizadas, georreferenciadas y monitoreadas a través de indicadores del observatorio de salud</v>
      </c>
      <c r="Q162" s="17">
        <f>+_xlfn.XLOOKUP(P162,[2]Sheet!$C$6:$C$2261,[2]Sheet!$G$6:$G$2261,FALSE,0,1)</f>
        <v>6755000</v>
      </c>
      <c r="R162" s="18">
        <f>+_xlfn.XLOOKUP(P162,[2]Sheet!$C$2:$C$2261,[2]Sheet!$J$2:$J$2261,FALSE,0,1)</f>
        <v>6755000</v>
      </c>
      <c r="S162" s="15">
        <f t="shared" si="35"/>
        <v>1</v>
      </c>
      <c r="T162" s="15"/>
      <c r="U162" s="15"/>
      <c r="V162" s="15"/>
      <c r="W162" s="19">
        <v>65000000</v>
      </c>
      <c r="X162" s="19"/>
      <c r="Y162" s="19" t="s">
        <v>581</v>
      </c>
      <c r="Z162" s="19"/>
      <c r="AA162" s="19"/>
      <c r="AB162" s="19"/>
      <c r="AC162" s="19"/>
      <c r="AD162" s="19"/>
      <c r="AE162" s="19"/>
      <c r="AF162" s="19"/>
      <c r="AG162" s="19"/>
      <c r="AH162" s="19"/>
      <c r="AI162" s="19"/>
      <c r="AJ162" s="12"/>
      <c r="AK162" s="19">
        <v>65000000</v>
      </c>
      <c r="AL162" s="19">
        <v>32156250</v>
      </c>
      <c r="AM162" s="19"/>
      <c r="AN162" s="19"/>
      <c r="AO162" s="19"/>
      <c r="AP162" s="19"/>
      <c r="AQ162" s="19"/>
      <c r="AR162" s="19"/>
      <c r="AS162" s="19"/>
      <c r="AT162" s="19"/>
      <c r="AU162" s="19"/>
      <c r="AV162" s="19"/>
      <c r="AW162" s="19"/>
      <c r="AX162" s="19"/>
      <c r="AY162" s="19"/>
      <c r="AZ162" s="19">
        <v>32156250</v>
      </c>
      <c r="BA162" s="19"/>
      <c r="BB162" s="19"/>
      <c r="BC162" s="19">
        <v>144818966.15000001</v>
      </c>
      <c r="BD162" s="19"/>
      <c r="BE162" s="19"/>
      <c r="BF162" s="19"/>
      <c r="BG162" s="19"/>
      <c r="BH162" s="19"/>
      <c r="BI162" s="19"/>
      <c r="BJ162" s="19"/>
      <c r="BK162" s="19"/>
      <c r="BL162" s="19"/>
      <c r="BM162" s="19"/>
      <c r="BN162" s="19"/>
      <c r="BO162" s="19">
        <v>144818966.15000001</v>
      </c>
      <c r="BP162" s="19">
        <v>0</v>
      </c>
      <c r="BQ162" s="19">
        <v>0</v>
      </c>
      <c r="BR162" s="19">
        <v>144818966.15000001</v>
      </c>
      <c r="BS162" s="19">
        <v>0</v>
      </c>
      <c r="BT162" s="19">
        <v>0</v>
      </c>
      <c r="BU162" s="19">
        <v>0</v>
      </c>
      <c r="BV162" s="19">
        <v>0</v>
      </c>
      <c r="BW162" s="19">
        <v>0</v>
      </c>
      <c r="BX162" s="19">
        <v>0</v>
      </c>
      <c r="BY162" s="19">
        <v>0</v>
      </c>
      <c r="BZ162" s="19">
        <v>0</v>
      </c>
      <c r="CA162" s="19">
        <v>0</v>
      </c>
      <c r="CB162" s="19">
        <v>0</v>
      </c>
      <c r="CC162" s="19">
        <f t="shared" si="3"/>
        <v>289637932.30000001</v>
      </c>
      <c r="CD162" s="19">
        <f t="shared" si="3"/>
        <v>434456898.45000005</v>
      </c>
      <c r="CE162" s="20">
        <v>2024258990025</v>
      </c>
      <c r="CF162" s="48" t="str">
        <f>+_xlfn.XLOOKUP(P162,'[1]x METAS'!$AD$3:$AD$408,'[1]x METAS'!$AF$3:$AF$408,FALSE,0,1)</f>
        <v>Secretaría de Salud</v>
      </c>
    </row>
    <row r="163" spans="1:84" hidden="1" x14ac:dyDescent="0.25">
      <c r="A163" s="49" t="s">
        <v>615</v>
      </c>
      <c r="B163" s="12" t="s">
        <v>445</v>
      </c>
      <c r="C163" s="12" t="s">
        <v>446</v>
      </c>
      <c r="D163" s="13">
        <v>190505400</v>
      </c>
      <c r="E163" s="12" t="s">
        <v>616</v>
      </c>
      <c r="F163" s="12" t="s">
        <v>617</v>
      </c>
      <c r="G163" s="14">
        <v>28</v>
      </c>
      <c r="H163" s="12" t="s">
        <v>114</v>
      </c>
      <c r="I163" s="14">
        <v>27</v>
      </c>
      <c r="J163" s="14"/>
      <c r="K163" s="15">
        <f t="shared" si="30"/>
        <v>0</v>
      </c>
      <c r="L163" s="15"/>
      <c r="M163" s="14">
        <v>27</v>
      </c>
      <c r="N163" s="14">
        <v>27</v>
      </c>
      <c r="O163" s="16">
        <v>28</v>
      </c>
      <c r="P163" s="16" t="str">
        <f>+_xlfn.XLOOKUP(F163,'[1]x METAS'!$X$3:$X$408,'[1]x METAS'!$AD$3:$AD$408,FALSE,0,1)</f>
        <v>Aumentar a 28 las estrategias de promoción y mantenimiento de hábitos saludables</v>
      </c>
      <c r="Q163" s="17" t="b">
        <f>+_xlfn.XLOOKUP(P163,[2]Sheet!$C$6:$C$2261,[2]Sheet!$G$6:$G$2261,FALSE,0,1)</f>
        <v>0</v>
      </c>
      <c r="R163" s="16"/>
      <c r="S163" s="16"/>
      <c r="T163" s="16"/>
      <c r="U163" s="16"/>
      <c r="V163" s="16"/>
      <c r="W163" s="19">
        <v>30000000</v>
      </c>
      <c r="X163" s="19"/>
      <c r="Y163" s="19" t="s">
        <v>581</v>
      </c>
      <c r="Z163" s="19"/>
      <c r="AA163" s="19"/>
      <c r="AB163" s="19"/>
      <c r="AC163" s="19"/>
      <c r="AD163" s="19"/>
      <c r="AE163" s="19"/>
      <c r="AF163" s="19"/>
      <c r="AG163" s="19"/>
      <c r="AH163" s="19"/>
      <c r="AI163" s="19"/>
      <c r="AJ163" s="12"/>
      <c r="AK163" s="19">
        <v>30000000</v>
      </c>
      <c r="AL163" s="19">
        <v>79931250</v>
      </c>
      <c r="AM163" s="19"/>
      <c r="AN163" s="19"/>
      <c r="AO163" s="19"/>
      <c r="AP163" s="19"/>
      <c r="AQ163" s="19"/>
      <c r="AR163" s="19"/>
      <c r="AS163" s="19"/>
      <c r="AT163" s="19"/>
      <c r="AU163" s="19"/>
      <c r="AV163" s="19"/>
      <c r="AW163" s="19"/>
      <c r="AX163" s="19"/>
      <c r="AY163" s="19"/>
      <c r="AZ163" s="19">
        <v>79931250</v>
      </c>
      <c r="BA163" s="19">
        <v>86685306.239999995</v>
      </c>
      <c r="BB163" s="19"/>
      <c r="BC163" s="19"/>
      <c r="BD163" s="19"/>
      <c r="BE163" s="19"/>
      <c r="BF163" s="19"/>
      <c r="BG163" s="19"/>
      <c r="BH163" s="19"/>
      <c r="BI163" s="19"/>
      <c r="BJ163" s="19"/>
      <c r="BK163" s="19"/>
      <c r="BL163" s="19"/>
      <c r="BM163" s="19"/>
      <c r="BN163" s="19"/>
      <c r="BO163" s="19">
        <v>86685306.239999995</v>
      </c>
      <c r="BP163" s="19">
        <v>86685306.239999995</v>
      </c>
      <c r="BQ163" s="19">
        <v>0</v>
      </c>
      <c r="BR163" s="19">
        <v>0</v>
      </c>
      <c r="BS163" s="19">
        <v>0</v>
      </c>
      <c r="BT163" s="19">
        <v>0</v>
      </c>
      <c r="BU163" s="19">
        <v>0</v>
      </c>
      <c r="BV163" s="19">
        <v>0</v>
      </c>
      <c r="BW163" s="19">
        <v>0</v>
      </c>
      <c r="BX163" s="19">
        <v>0</v>
      </c>
      <c r="BY163" s="19">
        <v>0</v>
      </c>
      <c r="BZ163" s="19">
        <v>0</v>
      </c>
      <c r="CA163" s="19">
        <v>0</v>
      </c>
      <c r="CB163" s="19">
        <v>0</v>
      </c>
      <c r="CC163" s="19">
        <f t="shared" si="3"/>
        <v>173370612.47999999</v>
      </c>
      <c r="CD163" s="19">
        <f t="shared" si="3"/>
        <v>260055918.71999997</v>
      </c>
      <c r="CE163" s="20">
        <v>2024258990025</v>
      </c>
      <c r="CF163" s="48" t="str">
        <f>+_xlfn.XLOOKUP(P163,'[1]x METAS'!$AD$3:$AD$408,'[1]x METAS'!$AF$3:$AF$408,FALSE,0,1)</f>
        <v>Secretaría de Salud</v>
      </c>
    </row>
    <row r="164" spans="1:84" hidden="1" x14ac:dyDescent="0.25">
      <c r="A164" s="49" t="s">
        <v>618</v>
      </c>
      <c r="B164" s="12" t="s">
        <v>445</v>
      </c>
      <c r="C164" s="12" t="s">
        <v>446</v>
      </c>
      <c r="D164" s="13" t="s">
        <v>619</v>
      </c>
      <c r="E164" s="12" t="s">
        <v>616</v>
      </c>
      <c r="F164" s="12" t="s">
        <v>620</v>
      </c>
      <c r="G164" s="14">
        <v>2</v>
      </c>
      <c r="H164" s="12" t="s">
        <v>91</v>
      </c>
      <c r="I164" s="14">
        <v>0</v>
      </c>
      <c r="J164" s="14"/>
      <c r="K164" s="15" t="e">
        <f t="shared" si="30"/>
        <v>#DIV/0!</v>
      </c>
      <c r="L164" s="15"/>
      <c r="M164" s="14">
        <v>0</v>
      </c>
      <c r="N164" s="14">
        <v>0</v>
      </c>
      <c r="O164" s="16">
        <v>2</v>
      </c>
      <c r="P164" s="16" t="str">
        <f>+_xlfn.XLOOKUP(F164,'[1]x METAS'!$X$3:$X$408,'[1]x METAS'!$AD$3:$AD$408,FALSE,0,1)</f>
        <v xml:space="preserve">Ejecutar 2 proyectos de fortalecimiento a la prestación del servicio de salud </v>
      </c>
      <c r="Q164" s="17" t="b">
        <f>+_xlfn.XLOOKUP(P164,[2]Sheet!$C$6:$C$2261,[2]Sheet!$G$6:$G$2261,FALSE,0,1)</f>
        <v>0</v>
      </c>
      <c r="R164" s="16"/>
      <c r="S164" s="16"/>
      <c r="T164" s="16"/>
      <c r="U164" s="16"/>
      <c r="V164" s="16"/>
      <c r="W164" s="19">
        <v>6000000</v>
      </c>
      <c r="X164" s="19"/>
      <c r="Y164" s="19" t="s">
        <v>581</v>
      </c>
      <c r="Z164" s="19"/>
      <c r="AA164" s="19"/>
      <c r="AB164" s="19"/>
      <c r="AC164" s="19"/>
      <c r="AD164" s="19"/>
      <c r="AE164" s="19"/>
      <c r="AF164" s="19"/>
      <c r="AG164" s="19"/>
      <c r="AH164" s="19"/>
      <c r="AI164" s="19"/>
      <c r="AJ164" s="12"/>
      <c r="AK164" s="19">
        <v>6000000</v>
      </c>
      <c r="AL164" s="19"/>
      <c r="AM164" s="19"/>
      <c r="AN164" s="19"/>
      <c r="AO164" s="19"/>
      <c r="AP164" s="19"/>
      <c r="AQ164" s="19"/>
      <c r="AR164" s="19"/>
      <c r="AS164" s="19"/>
      <c r="AT164" s="19"/>
      <c r="AU164" s="19"/>
      <c r="AV164" s="19"/>
      <c r="AW164" s="19"/>
      <c r="AX164" s="19"/>
      <c r="AY164" s="19"/>
      <c r="AZ164" s="19">
        <v>0</v>
      </c>
      <c r="BA164" s="19"/>
      <c r="BB164" s="19"/>
      <c r="BC164" s="19"/>
      <c r="BD164" s="19"/>
      <c r="BE164" s="19"/>
      <c r="BF164" s="19"/>
      <c r="BG164" s="19"/>
      <c r="BH164" s="19"/>
      <c r="BI164" s="19"/>
      <c r="BJ164" s="19"/>
      <c r="BK164" s="19"/>
      <c r="BL164" s="19">
        <v>497000000</v>
      </c>
      <c r="BM164" s="19"/>
      <c r="BN164" s="19"/>
      <c r="BO164" s="19">
        <v>497000000</v>
      </c>
      <c r="BP164" s="19">
        <v>0</v>
      </c>
      <c r="BQ164" s="19">
        <v>0</v>
      </c>
      <c r="BR164" s="19">
        <v>0</v>
      </c>
      <c r="BS164" s="19">
        <v>0</v>
      </c>
      <c r="BT164" s="19">
        <v>0</v>
      </c>
      <c r="BU164" s="19">
        <v>0</v>
      </c>
      <c r="BV164" s="19">
        <v>0</v>
      </c>
      <c r="BW164" s="19">
        <v>0</v>
      </c>
      <c r="BX164" s="19">
        <v>0</v>
      </c>
      <c r="BY164" s="19">
        <v>0</v>
      </c>
      <c r="BZ164" s="19">
        <v>0</v>
      </c>
      <c r="CA164" s="19">
        <v>497000000</v>
      </c>
      <c r="CB164" s="19">
        <v>0</v>
      </c>
      <c r="CC164" s="19">
        <f t="shared" si="3"/>
        <v>994000000</v>
      </c>
      <c r="CD164" s="19">
        <f t="shared" si="3"/>
        <v>1491000000</v>
      </c>
      <c r="CE164" s="20">
        <v>2024258990024</v>
      </c>
      <c r="CF164" s="48" t="str">
        <f>+_xlfn.XLOOKUP(P164,'[1]x METAS'!$AD$3:$AD$408,'[1]x METAS'!$AF$3:$AF$408,FALSE,0,1)</f>
        <v>Secretaría de Salud</v>
      </c>
    </row>
    <row r="165" spans="1:84" hidden="1" x14ac:dyDescent="0.25">
      <c r="A165" s="49" t="s">
        <v>621</v>
      </c>
      <c r="B165" s="12" t="s">
        <v>445</v>
      </c>
      <c r="C165" s="12" t="s">
        <v>446</v>
      </c>
      <c r="D165" s="13" t="s">
        <v>622</v>
      </c>
      <c r="E165" s="12" t="s">
        <v>623</v>
      </c>
      <c r="F165" s="12" t="s">
        <v>624</v>
      </c>
      <c r="G165" s="14">
        <v>1</v>
      </c>
      <c r="H165" s="12" t="s">
        <v>91</v>
      </c>
      <c r="I165" s="14">
        <v>0</v>
      </c>
      <c r="J165" s="14"/>
      <c r="K165" s="15" t="e">
        <f t="shared" si="30"/>
        <v>#DIV/0!</v>
      </c>
      <c r="L165" s="15"/>
      <c r="M165" s="14">
        <v>0</v>
      </c>
      <c r="N165" s="14">
        <v>0</v>
      </c>
      <c r="O165" s="16">
        <v>1</v>
      </c>
      <c r="P165" s="16" t="str">
        <f>+_xlfn.XLOOKUP(F165,'[1]x METAS'!$X$3:$X$408,'[1]x METAS'!$AD$3:$AD$408,FALSE,0,1)</f>
        <v xml:space="preserve">Construir y dotar la Central de Urgencias Unidad Funcional </v>
      </c>
      <c r="Q165" s="17">
        <f>+_xlfn.XLOOKUP(P165,[2]Sheet!$C$6:$C$2261,[2]Sheet!$G$6:$G$2261,FALSE,0,1)</f>
        <v>90695862</v>
      </c>
      <c r="R165" s="18">
        <f>+_xlfn.XLOOKUP(P165,[2]Sheet!$C$2:$C$2261,[2]Sheet!$J$2:$J$2261,FALSE,0,1)</f>
        <v>0</v>
      </c>
      <c r="S165" s="15">
        <f t="shared" ref="S165:S169" si="36">+R165/Q165</f>
        <v>0</v>
      </c>
      <c r="T165" s="15"/>
      <c r="U165" s="15"/>
      <c r="V165" s="15"/>
      <c r="W165" s="19" t="s">
        <v>598</v>
      </c>
      <c r="X165" s="19"/>
      <c r="Y165" s="19">
        <v>84695862</v>
      </c>
      <c r="Z165" s="19"/>
      <c r="AA165" s="19"/>
      <c r="AB165" s="19"/>
      <c r="AC165" s="19"/>
      <c r="AD165" s="19"/>
      <c r="AE165" s="19"/>
      <c r="AF165" s="19"/>
      <c r="AG165" s="19"/>
      <c r="AH165" s="19"/>
      <c r="AI165" s="19"/>
      <c r="AJ165" s="12"/>
      <c r="AK165" s="19">
        <v>84695862</v>
      </c>
      <c r="AL165" s="19"/>
      <c r="AM165" s="19"/>
      <c r="AN165" s="19"/>
      <c r="AO165" s="19"/>
      <c r="AP165" s="19"/>
      <c r="AQ165" s="19"/>
      <c r="AR165" s="19"/>
      <c r="AS165" s="19"/>
      <c r="AT165" s="19"/>
      <c r="AU165" s="19"/>
      <c r="AV165" s="19"/>
      <c r="AW165" s="19"/>
      <c r="AX165" s="19"/>
      <c r="AY165" s="19"/>
      <c r="AZ165" s="19">
        <v>0</v>
      </c>
      <c r="BA165" s="19"/>
      <c r="BB165" s="19"/>
      <c r="BC165" s="19"/>
      <c r="BD165" s="19"/>
      <c r="BE165" s="19"/>
      <c r="BF165" s="19"/>
      <c r="BG165" s="19"/>
      <c r="BH165" s="19"/>
      <c r="BI165" s="19"/>
      <c r="BJ165" s="19"/>
      <c r="BK165" s="19"/>
      <c r="BL165" s="19">
        <v>2957652069</v>
      </c>
      <c r="BM165" s="19"/>
      <c r="BN165" s="19"/>
      <c r="BO165" s="19">
        <v>2957652069</v>
      </c>
      <c r="BP165" s="19">
        <v>0</v>
      </c>
      <c r="BQ165" s="19">
        <v>0</v>
      </c>
      <c r="BR165" s="19">
        <v>0</v>
      </c>
      <c r="BS165" s="19">
        <v>0</v>
      </c>
      <c r="BT165" s="19">
        <v>0</v>
      </c>
      <c r="BU165" s="19">
        <v>0</v>
      </c>
      <c r="BV165" s="19">
        <v>0</v>
      </c>
      <c r="BW165" s="19">
        <v>0</v>
      </c>
      <c r="BX165" s="19">
        <v>0</v>
      </c>
      <c r="BY165" s="19">
        <v>0</v>
      </c>
      <c r="BZ165" s="19">
        <v>0</v>
      </c>
      <c r="CA165" s="19">
        <v>2957652069</v>
      </c>
      <c r="CB165" s="19">
        <v>0</v>
      </c>
      <c r="CC165" s="19">
        <f t="shared" si="3"/>
        <v>5915304138</v>
      </c>
      <c r="CD165" s="19">
        <f t="shared" si="3"/>
        <v>8872956207</v>
      </c>
      <c r="CE165" s="20">
        <v>2024258990024</v>
      </c>
      <c r="CF165" s="48" t="str">
        <f>+_xlfn.XLOOKUP(P165,'[1]x METAS'!$AD$3:$AD$408,'[1]x METAS'!$AF$3:$AF$408,FALSE,0,1)</f>
        <v>Secretaría de Salud</v>
      </c>
    </row>
    <row r="166" spans="1:84" hidden="1" x14ac:dyDescent="0.25">
      <c r="A166" s="49" t="s">
        <v>625</v>
      </c>
      <c r="B166" s="12" t="s">
        <v>445</v>
      </c>
      <c r="C166" s="12" t="s">
        <v>446</v>
      </c>
      <c r="D166" s="13" t="s">
        <v>593</v>
      </c>
      <c r="E166" s="12" t="s">
        <v>594</v>
      </c>
      <c r="F166" s="12" t="s">
        <v>626</v>
      </c>
      <c r="G166" s="14">
        <v>1</v>
      </c>
      <c r="H166" s="12" t="s">
        <v>114</v>
      </c>
      <c r="I166" s="14">
        <v>0.1</v>
      </c>
      <c r="J166" s="14"/>
      <c r="K166" s="15">
        <f t="shared" si="30"/>
        <v>0</v>
      </c>
      <c r="L166" s="15"/>
      <c r="M166" s="14">
        <v>0.4</v>
      </c>
      <c r="N166" s="14">
        <v>0.7</v>
      </c>
      <c r="O166" s="16">
        <v>1</v>
      </c>
      <c r="P166" s="16" t="str">
        <f>+_xlfn.XLOOKUP(F166,'[1]x METAS'!$X$3:$X$408,'[1]x METAS'!$AD$3:$AD$408,FALSE,0,1)</f>
        <v xml:space="preserve">Crear e implementar en un 100% una estrategia de promoción del conocimiento para dar respuesta a emergencias y desastres asociado a cambio climático con enfoque institucional, comunitario y transectorial </v>
      </c>
      <c r="Q166" s="17">
        <f>+_xlfn.XLOOKUP(P166,[2]Sheet!$C$6:$C$2261,[2]Sheet!$G$6:$G$2261,FALSE,0,1)</f>
        <v>33719476</v>
      </c>
      <c r="R166" s="18">
        <f>+_xlfn.XLOOKUP(P166,[2]Sheet!$C$2:$C$2261,[2]Sheet!$J$2:$J$2261,FALSE,0,1)</f>
        <v>5000000</v>
      </c>
      <c r="S166" s="15">
        <f t="shared" si="36"/>
        <v>0.14828225681798851</v>
      </c>
      <c r="T166" s="15"/>
      <c r="U166" s="15"/>
      <c r="V166" s="15"/>
      <c r="W166" s="19">
        <v>27469476</v>
      </c>
      <c r="X166" s="19"/>
      <c r="Y166" s="19">
        <v>6250000</v>
      </c>
      <c r="Z166" s="19"/>
      <c r="AA166" s="19"/>
      <c r="AB166" s="19"/>
      <c r="AC166" s="19"/>
      <c r="AD166" s="19"/>
      <c r="AE166" s="19"/>
      <c r="AF166" s="19"/>
      <c r="AG166" s="19"/>
      <c r="AH166" s="19"/>
      <c r="AI166" s="19"/>
      <c r="AJ166" s="12"/>
      <c r="AK166" s="19">
        <v>33719476</v>
      </c>
      <c r="AL166" s="19">
        <v>57717950</v>
      </c>
      <c r="AM166" s="19"/>
      <c r="AN166" s="19"/>
      <c r="AO166" s="19"/>
      <c r="AP166" s="19"/>
      <c r="AQ166" s="19"/>
      <c r="AR166" s="19"/>
      <c r="AS166" s="19"/>
      <c r="AT166" s="19"/>
      <c r="AU166" s="19"/>
      <c r="AV166" s="19"/>
      <c r="AW166" s="19"/>
      <c r="AX166" s="19"/>
      <c r="AY166" s="19"/>
      <c r="AZ166" s="19">
        <v>57717950</v>
      </c>
      <c r="BA166" s="19">
        <v>88849671.680000007</v>
      </c>
      <c r="BB166" s="19"/>
      <c r="BC166" s="19"/>
      <c r="BD166" s="19"/>
      <c r="BE166" s="19"/>
      <c r="BF166" s="19"/>
      <c r="BG166" s="19"/>
      <c r="BH166" s="19"/>
      <c r="BI166" s="19"/>
      <c r="BJ166" s="19"/>
      <c r="BK166" s="19"/>
      <c r="BL166" s="19"/>
      <c r="BM166" s="19"/>
      <c r="BN166" s="19"/>
      <c r="BO166" s="19">
        <v>88849671.680000007</v>
      </c>
      <c r="BP166" s="19">
        <v>88849671.680000007</v>
      </c>
      <c r="BQ166" s="19">
        <v>0</v>
      </c>
      <c r="BR166" s="19">
        <v>0</v>
      </c>
      <c r="BS166" s="19">
        <v>0</v>
      </c>
      <c r="BT166" s="19">
        <v>0</v>
      </c>
      <c r="BU166" s="19">
        <v>0</v>
      </c>
      <c r="BV166" s="19">
        <v>0</v>
      </c>
      <c r="BW166" s="19">
        <v>0</v>
      </c>
      <c r="BX166" s="19">
        <v>0</v>
      </c>
      <c r="BY166" s="19">
        <v>0</v>
      </c>
      <c r="BZ166" s="19">
        <v>0</v>
      </c>
      <c r="CA166" s="19">
        <v>0</v>
      </c>
      <c r="CB166" s="19">
        <v>0</v>
      </c>
      <c r="CC166" s="19">
        <f t="shared" si="3"/>
        <v>177699343.36000001</v>
      </c>
      <c r="CD166" s="19">
        <f t="shared" si="3"/>
        <v>266549015.04000002</v>
      </c>
      <c r="CE166" s="20">
        <v>2024258990025</v>
      </c>
      <c r="CF166" s="48" t="str">
        <f>+_xlfn.XLOOKUP(P166,'[1]x METAS'!$AD$3:$AD$408,'[1]x METAS'!$AF$3:$AF$408,FALSE,0,1)</f>
        <v>Secretaría de Salud</v>
      </c>
    </row>
    <row r="167" spans="1:84" hidden="1" x14ac:dyDescent="0.25">
      <c r="A167" s="49" t="s">
        <v>627</v>
      </c>
      <c r="B167" s="12" t="s">
        <v>445</v>
      </c>
      <c r="C167" s="12" t="s">
        <v>446</v>
      </c>
      <c r="D167" s="13" t="s">
        <v>593</v>
      </c>
      <c r="E167" s="12" t="s">
        <v>594</v>
      </c>
      <c r="F167" s="12" t="s">
        <v>628</v>
      </c>
      <c r="G167" s="14">
        <v>1</v>
      </c>
      <c r="H167" s="12" t="s">
        <v>114</v>
      </c>
      <c r="I167" s="14">
        <v>0.1</v>
      </c>
      <c r="J167" s="14"/>
      <c r="K167" s="15">
        <f t="shared" si="30"/>
        <v>0</v>
      </c>
      <c r="L167" s="15"/>
      <c r="M167" s="14">
        <v>0.4</v>
      </c>
      <c r="N167" s="14">
        <v>0.7</v>
      </c>
      <c r="O167" s="16">
        <v>1</v>
      </c>
      <c r="P167" s="16" t="str">
        <f>+_xlfn.XLOOKUP(F167,'[1]x METAS'!$X$3:$X$408,'[1]x METAS'!$AD$3:$AD$408,FALSE,0,1)</f>
        <v>Crear e implementar al 100% una estrategia de respuesta integral ante emergencias y pandemias en el marco del Reglamento Sanitario Internacional</v>
      </c>
      <c r="Q167" s="17">
        <f>+_xlfn.XLOOKUP(P167,[2]Sheet!$C$6:$C$2261,[2]Sheet!$G$6:$G$2261,FALSE,0,1)</f>
        <v>71000000</v>
      </c>
      <c r="R167" s="18">
        <f>+_xlfn.XLOOKUP(P167,[2]Sheet!$C$2:$C$2261,[2]Sheet!$J$2:$J$2261,FALSE,0,1)</f>
        <v>67750000</v>
      </c>
      <c r="S167" s="15">
        <f t="shared" si="36"/>
        <v>0.95422535211267601</v>
      </c>
      <c r="T167" s="15"/>
      <c r="U167" s="15"/>
      <c r="V167" s="15"/>
      <c r="W167" s="19">
        <v>74500000</v>
      </c>
      <c r="X167" s="19"/>
      <c r="Y167" s="19" t="s">
        <v>581</v>
      </c>
      <c r="Z167" s="19"/>
      <c r="AA167" s="19"/>
      <c r="AB167" s="19"/>
      <c r="AC167" s="19"/>
      <c r="AD167" s="19"/>
      <c r="AE167" s="19"/>
      <c r="AF167" s="19"/>
      <c r="AG167" s="19"/>
      <c r="AH167" s="19"/>
      <c r="AI167" s="19"/>
      <c r="AJ167" s="12"/>
      <c r="AK167" s="19">
        <v>74500000</v>
      </c>
      <c r="AL167" s="19">
        <v>194775000</v>
      </c>
      <c r="AM167" s="19"/>
      <c r="AN167" s="19"/>
      <c r="AO167" s="19"/>
      <c r="AP167" s="19"/>
      <c r="AQ167" s="19"/>
      <c r="AR167" s="19"/>
      <c r="AS167" s="19"/>
      <c r="AT167" s="19"/>
      <c r="AU167" s="19"/>
      <c r="AV167" s="19"/>
      <c r="AW167" s="19"/>
      <c r="AX167" s="19"/>
      <c r="AY167" s="19"/>
      <c r="AZ167" s="19">
        <v>194775000</v>
      </c>
      <c r="BA167" s="19">
        <v>58759591.149999999</v>
      </c>
      <c r="BB167" s="19"/>
      <c r="BC167" s="19"/>
      <c r="BD167" s="19"/>
      <c r="BE167" s="19"/>
      <c r="BF167" s="19"/>
      <c r="BG167" s="19"/>
      <c r="BH167" s="19"/>
      <c r="BI167" s="19"/>
      <c r="BJ167" s="19"/>
      <c r="BK167" s="19"/>
      <c r="BL167" s="19"/>
      <c r="BM167" s="19"/>
      <c r="BN167" s="19"/>
      <c r="BO167" s="19">
        <v>58759591.149999999</v>
      </c>
      <c r="BP167" s="19">
        <v>58759591.149999999</v>
      </c>
      <c r="BQ167" s="19">
        <v>0</v>
      </c>
      <c r="BR167" s="19">
        <v>0</v>
      </c>
      <c r="BS167" s="19">
        <v>0</v>
      </c>
      <c r="BT167" s="19">
        <v>0</v>
      </c>
      <c r="BU167" s="19">
        <v>0</v>
      </c>
      <c r="BV167" s="19">
        <v>0</v>
      </c>
      <c r="BW167" s="19">
        <v>0</v>
      </c>
      <c r="BX167" s="19">
        <v>0</v>
      </c>
      <c r="BY167" s="19">
        <v>0</v>
      </c>
      <c r="BZ167" s="19">
        <v>0</v>
      </c>
      <c r="CA167" s="19">
        <v>0</v>
      </c>
      <c r="CB167" s="19">
        <v>0</v>
      </c>
      <c r="CC167" s="19">
        <f t="shared" si="3"/>
        <v>117519182.3</v>
      </c>
      <c r="CD167" s="19">
        <f t="shared" si="3"/>
        <v>176278773.44999999</v>
      </c>
      <c r="CE167" s="20">
        <v>2024258990025</v>
      </c>
      <c r="CF167" s="48" t="str">
        <f>+_xlfn.XLOOKUP(P167,'[1]x METAS'!$AD$3:$AD$408,'[1]x METAS'!$AF$3:$AF$408,FALSE,0,1)</f>
        <v>Secretaría de Salud</v>
      </c>
    </row>
    <row r="168" spans="1:84" hidden="1" x14ac:dyDescent="0.25">
      <c r="A168" s="49" t="s">
        <v>629</v>
      </c>
      <c r="B168" s="12" t="s">
        <v>445</v>
      </c>
      <c r="C168" s="12" t="s">
        <v>446</v>
      </c>
      <c r="D168" s="13" t="s">
        <v>593</v>
      </c>
      <c r="E168" s="12" t="s">
        <v>594</v>
      </c>
      <c r="F168" s="12" t="s">
        <v>630</v>
      </c>
      <c r="G168" s="14">
        <v>0.95</v>
      </c>
      <c r="H168" s="12" t="s">
        <v>114</v>
      </c>
      <c r="I168" s="14">
        <v>0.95</v>
      </c>
      <c r="J168" s="14"/>
      <c r="K168" s="15">
        <f t="shared" si="30"/>
        <v>0</v>
      </c>
      <c r="L168" s="15"/>
      <c r="M168" s="14">
        <v>0.95</v>
      </c>
      <c r="N168" s="14">
        <v>0.95</v>
      </c>
      <c r="O168" s="16">
        <v>0.95</v>
      </c>
      <c r="P168" s="16" t="str">
        <f>+_xlfn.XLOOKUP(F168,'[1]x METAS'!$X$3:$X$408,'[1]x METAS'!$AD$3:$AD$408,FALSE,0,1)</f>
        <v>Mantener al 95% las coberturas de vacunacion para evento inmunoprevenibles</v>
      </c>
      <c r="Q168" s="17">
        <f>+_xlfn.XLOOKUP(P168,[2]Sheet!$C$6:$C$2261,[2]Sheet!$G$6:$G$2261,FALSE,0,1)</f>
        <v>53728810</v>
      </c>
      <c r="R168" s="18">
        <f>+_xlfn.XLOOKUP(P168,[2]Sheet!$C$2:$C$2261,[2]Sheet!$J$2:$J$2261,FALSE,0,1)</f>
        <v>41903810</v>
      </c>
      <c r="S168" s="15">
        <f t="shared" si="36"/>
        <v>0.7799132346314761</v>
      </c>
      <c r="T168" s="15"/>
      <c r="U168" s="15"/>
      <c r="V168" s="15"/>
      <c r="W168" s="19" t="s">
        <v>598</v>
      </c>
      <c r="X168" s="19"/>
      <c r="Y168" s="19">
        <v>53728810</v>
      </c>
      <c r="Z168" s="19"/>
      <c r="AA168" s="19"/>
      <c r="AB168" s="19"/>
      <c r="AC168" s="19"/>
      <c r="AD168" s="19"/>
      <c r="AE168" s="19"/>
      <c r="AF168" s="19"/>
      <c r="AG168" s="19"/>
      <c r="AH168" s="19"/>
      <c r="AI168" s="19"/>
      <c r="AJ168" s="12"/>
      <c r="AK168" s="19">
        <v>53728810</v>
      </c>
      <c r="AL168" s="19">
        <v>72385025</v>
      </c>
      <c r="AM168" s="19"/>
      <c r="AN168" s="19">
        <v>95141426</v>
      </c>
      <c r="AO168" s="19"/>
      <c r="AP168" s="19"/>
      <c r="AQ168" s="19"/>
      <c r="AR168" s="19"/>
      <c r="AS168" s="19"/>
      <c r="AT168" s="19"/>
      <c r="AU168" s="19"/>
      <c r="AV168" s="19"/>
      <c r="AW168" s="19"/>
      <c r="AX168" s="19"/>
      <c r="AY168" s="19"/>
      <c r="AZ168" s="19">
        <v>167526451</v>
      </c>
      <c r="BA168" s="19">
        <v>265244458</v>
      </c>
      <c r="BB168" s="19"/>
      <c r="BC168" s="19"/>
      <c r="BD168" s="19"/>
      <c r="BE168" s="19"/>
      <c r="BF168" s="19"/>
      <c r="BG168" s="19"/>
      <c r="BH168" s="19"/>
      <c r="BI168" s="19"/>
      <c r="BJ168" s="19"/>
      <c r="BK168" s="19"/>
      <c r="BL168" s="19"/>
      <c r="BM168" s="19"/>
      <c r="BN168" s="19"/>
      <c r="BO168" s="19">
        <v>265244458</v>
      </c>
      <c r="BP168" s="19">
        <v>265244458</v>
      </c>
      <c r="BQ168" s="19">
        <v>0</v>
      </c>
      <c r="BR168" s="19">
        <v>0</v>
      </c>
      <c r="BS168" s="19">
        <v>0</v>
      </c>
      <c r="BT168" s="19">
        <v>0</v>
      </c>
      <c r="BU168" s="19">
        <v>0</v>
      </c>
      <c r="BV168" s="19">
        <v>0</v>
      </c>
      <c r="BW168" s="19">
        <v>0</v>
      </c>
      <c r="BX168" s="19">
        <v>0</v>
      </c>
      <c r="BY168" s="19">
        <v>0</v>
      </c>
      <c r="BZ168" s="19">
        <v>0</v>
      </c>
      <c r="CA168" s="19">
        <v>0</v>
      </c>
      <c r="CB168" s="19">
        <v>0</v>
      </c>
      <c r="CC168" s="19">
        <f t="shared" si="3"/>
        <v>530488916</v>
      </c>
      <c r="CD168" s="19">
        <f t="shared" si="3"/>
        <v>795733374</v>
      </c>
      <c r="CE168" s="20">
        <v>2024258990025</v>
      </c>
      <c r="CF168" s="48" t="str">
        <f>+_xlfn.XLOOKUP(P168,'[1]x METAS'!$AD$3:$AD$408,'[1]x METAS'!$AF$3:$AF$408,FALSE,0,1)</f>
        <v>Secretaría de Salud</v>
      </c>
    </row>
    <row r="169" spans="1:84" hidden="1" x14ac:dyDescent="0.25">
      <c r="A169" s="49" t="s">
        <v>631</v>
      </c>
      <c r="B169" s="12" t="s">
        <v>445</v>
      </c>
      <c r="C169" s="12" t="s">
        <v>446</v>
      </c>
      <c r="D169" s="13">
        <v>190505100</v>
      </c>
      <c r="E169" s="12" t="s">
        <v>218</v>
      </c>
      <c r="F169" s="12" t="s">
        <v>632</v>
      </c>
      <c r="G169" s="14">
        <v>1</v>
      </c>
      <c r="H169" s="12" t="s">
        <v>91</v>
      </c>
      <c r="I169" s="14">
        <v>0</v>
      </c>
      <c r="J169" s="14"/>
      <c r="K169" s="15" t="e">
        <f t="shared" si="30"/>
        <v>#DIV/0!</v>
      </c>
      <c r="L169" s="15"/>
      <c r="M169" s="14">
        <v>1</v>
      </c>
      <c r="N169" s="14">
        <v>0</v>
      </c>
      <c r="O169" s="16">
        <v>0</v>
      </c>
      <c r="P169" s="16" t="str">
        <f>+_xlfn.XLOOKUP(F169,'[1]x METAS'!$X$3:$X$408,'[1]x METAS'!$AD$3:$AD$408,FALSE,0,1)</f>
        <v>Crear un (1) procedimiento para la generación de análisis estadístico</v>
      </c>
      <c r="Q169" s="17">
        <f>+_xlfn.XLOOKUP(P169,[2]Sheet!$C$6:$C$2261,[2]Sheet!$G$6:$G$2261,FALSE,0,1)</f>
        <v>16562500</v>
      </c>
      <c r="R169" s="18">
        <f>+_xlfn.XLOOKUP(P169,[2]Sheet!$C$2:$C$2261,[2]Sheet!$J$2:$J$2261,FALSE,0,1)</f>
        <v>16562500</v>
      </c>
      <c r="S169" s="15">
        <f t="shared" si="36"/>
        <v>1</v>
      </c>
      <c r="T169" s="15"/>
      <c r="U169" s="15"/>
      <c r="V169" s="15"/>
      <c r="W169" s="19">
        <v>18800000</v>
      </c>
      <c r="X169" s="19"/>
      <c r="Y169" s="19" t="s">
        <v>581</v>
      </c>
      <c r="Z169" s="19"/>
      <c r="AA169" s="19"/>
      <c r="AB169" s="19"/>
      <c r="AC169" s="19"/>
      <c r="AD169" s="19"/>
      <c r="AE169" s="19"/>
      <c r="AF169" s="19"/>
      <c r="AG169" s="19"/>
      <c r="AH169" s="19"/>
      <c r="AI169" s="19"/>
      <c r="AJ169" s="12"/>
      <c r="AK169" s="19">
        <v>18800000</v>
      </c>
      <c r="AL169" s="19">
        <v>32156250</v>
      </c>
      <c r="AM169" s="19"/>
      <c r="AN169" s="19"/>
      <c r="AO169" s="19"/>
      <c r="AP169" s="19"/>
      <c r="AQ169" s="19"/>
      <c r="AR169" s="19"/>
      <c r="AS169" s="19"/>
      <c r="AT169" s="19"/>
      <c r="AU169" s="19"/>
      <c r="AV169" s="19"/>
      <c r="AW169" s="19"/>
      <c r="AX169" s="19"/>
      <c r="AY169" s="19"/>
      <c r="AZ169" s="19">
        <v>32156250</v>
      </c>
      <c r="BA169" s="19">
        <v>967571733.82000005</v>
      </c>
      <c r="BB169" s="19"/>
      <c r="BC169" s="19"/>
      <c r="BD169" s="19"/>
      <c r="BE169" s="19"/>
      <c r="BF169" s="19"/>
      <c r="BG169" s="19"/>
      <c r="BH169" s="19"/>
      <c r="BI169" s="19"/>
      <c r="BJ169" s="19"/>
      <c r="BK169" s="19"/>
      <c r="BL169" s="19"/>
      <c r="BM169" s="19"/>
      <c r="BN169" s="19"/>
      <c r="BO169" s="19">
        <v>967571733.82000005</v>
      </c>
      <c r="BP169" s="19">
        <v>967571733.82000005</v>
      </c>
      <c r="BQ169" s="19">
        <v>0</v>
      </c>
      <c r="BR169" s="19">
        <v>0</v>
      </c>
      <c r="BS169" s="19">
        <v>0</v>
      </c>
      <c r="BT169" s="19">
        <v>0</v>
      </c>
      <c r="BU169" s="19">
        <v>0</v>
      </c>
      <c r="BV169" s="19">
        <v>0</v>
      </c>
      <c r="BW169" s="19">
        <v>0</v>
      </c>
      <c r="BX169" s="19">
        <v>0</v>
      </c>
      <c r="BY169" s="19">
        <v>0</v>
      </c>
      <c r="BZ169" s="19">
        <v>0</v>
      </c>
      <c r="CA169" s="19">
        <v>0</v>
      </c>
      <c r="CB169" s="19">
        <v>0</v>
      </c>
      <c r="CC169" s="19">
        <f t="shared" si="3"/>
        <v>1935143467.6400001</v>
      </c>
      <c r="CD169" s="19">
        <f t="shared" si="3"/>
        <v>2902715201.46</v>
      </c>
      <c r="CE169" s="20">
        <v>2024258990025</v>
      </c>
      <c r="CF169" s="48" t="str">
        <f>+_xlfn.XLOOKUP(P169,'[1]x METAS'!$AD$3:$AD$408,'[1]x METAS'!$AF$3:$AF$408,FALSE,0,1)</f>
        <v>Secretaría de Salud</v>
      </c>
    </row>
    <row r="170" spans="1:84" hidden="1" x14ac:dyDescent="0.25">
      <c r="A170" s="49" t="s">
        <v>633</v>
      </c>
      <c r="B170" s="12" t="s">
        <v>445</v>
      </c>
      <c r="C170" s="12" t="s">
        <v>446</v>
      </c>
      <c r="D170" s="13" t="s">
        <v>634</v>
      </c>
      <c r="E170" s="12" t="s">
        <v>635</v>
      </c>
      <c r="F170" s="12" t="s">
        <v>636</v>
      </c>
      <c r="G170" s="14">
        <v>5</v>
      </c>
      <c r="H170" s="12" t="s">
        <v>114</v>
      </c>
      <c r="I170" s="14">
        <v>2</v>
      </c>
      <c r="J170" s="14"/>
      <c r="K170" s="15">
        <f t="shared" si="30"/>
        <v>0</v>
      </c>
      <c r="L170" s="15"/>
      <c r="M170" s="14">
        <v>3</v>
      </c>
      <c r="N170" s="14">
        <v>4</v>
      </c>
      <c r="O170" s="16">
        <v>5</v>
      </c>
      <c r="P170" s="16" t="str">
        <f>+_xlfn.XLOOKUP(F170,'[1]x METAS'!$X$3:$X$408,'[1]x METAS'!$AD$3:$AD$408,FALSE,0,1)</f>
        <v>Implementar 5 los espacios de investigación análisis y divulgación</v>
      </c>
      <c r="Q170" s="17" t="b">
        <f>+_xlfn.XLOOKUP(P170,[2]Sheet!$C$6:$C$2261,[2]Sheet!$G$6:$G$2261,FALSE,0,1)</f>
        <v>0</v>
      </c>
      <c r="R170" s="16"/>
      <c r="S170" s="16"/>
      <c r="T170" s="16"/>
      <c r="U170" s="16"/>
      <c r="V170" s="16"/>
      <c r="W170" s="19">
        <v>101500000</v>
      </c>
      <c r="X170" s="19"/>
      <c r="Y170" s="19" t="s">
        <v>581</v>
      </c>
      <c r="Z170" s="19"/>
      <c r="AA170" s="19"/>
      <c r="AB170" s="19"/>
      <c r="AC170" s="19"/>
      <c r="AD170" s="19"/>
      <c r="AE170" s="19"/>
      <c r="AF170" s="19"/>
      <c r="AG170" s="19"/>
      <c r="AH170" s="19"/>
      <c r="AI170" s="19"/>
      <c r="AJ170" s="12"/>
      <c r="AK170" s="19">
        <v>101500000</v>
      </c>
      <c r="AL170" s="19">
        <v>56043750</v>
      </c>
      <c r="AM170" s="19"/>
      <c r="AN170" s="19"/>
      <c r="AO170" s="19"/>
      <c r="AP170" s="19"/>
      <c r="AQ170" s="19"/>
      <c r="AR170" s="19"/>
      <c r="AS170" s="19"/>
      <c r="AT170" s="19"/>
      <c r="AU170" s="19"/>
      <c r="AV170" s="19"/>
      <c r="AW170" s="19"/>
      <c r="AX170" s="19"/>
      <c r="AY170" s="19"/>
      <c r="AZ170" s="19">
        <v>56043750</v>
      </c>
      <c r="BA170" s="19">
        <v>417753054.41000003</v>
      </c>
      <c r="BB170" s="19"/>
      <c r="BC170" s="19"/>
      <c r="BD170" s="19"/>
      <c r="BE170" s="19"/>
      <c r="BF170" s="19"/>
      <c r="BG170" s="19"/>
      <c r="BH170" s="19"/>
      <c r="BI170" s="19"/>
      <c r="BJ170" s="19"/>
      <c r="BK170" s="19"/>
      <c r="BL170" s="19"/>
      <c r="BM170" s="19"/>
      <c r="BN170" s="19"/>
      <c r="BO170" s="19">
        <v>417753054.41000003</v>
      </c>
      <c r="BP170" s="19">
        <v>417753054.41000003</v>
      </c>
      <c r="BQ170" s="19">
        <v>0</v>
      </c>
      <c r="BR170" s="19">
        <v>0</v>
      </c>
      <c r="BS170" s="19">
        <v>0</v>
      </c>
      <c r="BT170" s="19">
        <v>0</v>
      </c>
      <c r="BU170" s="19">
        <v>0</v>
      </c>
      <c r="BV170" s="19">
        <v>0</v>
      </c>
      <c r="BW170" s="19">
        <v>0</v>
      </c>
      <c r="BX170" s="19">
        <v>0</v>
      </c>
      <c r="BY170" s="19">
        <v>0</v>
      </c>
      <c r="BZ170" s="19">
        <v>0</v>
      </c>
      <c r="CA170" s="19">
        <v>0</v>
      </c>
      <c r="CB170" s="19">
        <v>0</v>
      </c>
      <c r="CC170" s="19">
        <f t="shared" si="3"/>
        <v>835506108.82000005</v>
      </c>
      <c r="CD170" s="19">
        <f t="shared" si="3"/>
        <v>1253259163.23</v>
      </c>
      <c r="CE170" s="20">
        <v>2024258990025</v>
      </c>
      <c r="CF170" s="48" t="str">
        <f>+_xlfn.XLOOKUP(P170,'[1]x METAS'!$AD$3:$AD$408,'[1]x METAS'!$AF$3:$AF$408,FALSE,0,1)</f>
        <v>Secretaría de Salud</v>
      </c>
    </row>
    <row r="171" spans="1:84" hidden="1" x14ac:dyDescent="0.25">
      <c r="A171" s="49" t="s">
        <v>637</v>
      </c>
      <c r="B171" s="12" t="s">
        <v>445</v>
      </c>
      <c r="C171" s="12" t="s">
        <v>446</v>
      </c>
      <c r="D171" s="13" t="s">
        <v>593</v>
      </c>
      <c r="E171" s="12" t="s">
        <v>594</v>
      </c>
      <c r="F171" s="12" t="s">
        <v>638</v>
      </c>
      <c r="G171" s="14">
        <v>0.8</v>
      </c>
      <c r="H171" s="12" t="s">
        <v>114</v>
      </c>
      <c r="I171" s="14">
        <v>0.2</v>
      </c>
      <c r="J171" s="14"/>
      <c r="K171" s="15">
        <f t="shared" si="30"/>
        <v>0</v>
      </c>
      <c r="L171" s="15"/>
      <c r="M171" s="14">
        <v>0.4</v>
      </c>
      <c r="N171" s="14">
        <v>0.6</v>
      </c>
      <c r="O171" s="16">
        <v>0.8</v>
      </c>
      <c r="P171" s="16" t="str">
        <f>+_xlfn.XLOOKUP(F171,'[1]x METAS'!$X$3:$X$408,'[1]x METAS'!$AD$3:$AD$408,FALSE,0,1)</f>
        <v>Aumentar al 80% el número de establecimiento que mejoran su estatus sanitario a partir de la gestión del conocimiento</v>
      </c>
      <c r="Q171" s="17">
        <f>+_xlfn.XLOOKUP(P171,[2]Sheet!$C$6:$C$2261,[2]Sheet!$G$6:$G$2261,FALSE,0,1)</f>
        <v>12250000</v>
      </c>
      <c r="R171" s="18">
        <f>+_xlfn.XLOOKUP(P171,[2]Sheet!$C$2:$C$2261,[2]Sheet!$J$2:$J$2261,FALSE,0,1)</f>
        <v>12250000</v>
      </c>
      <c r="S171" s="15">
        <f t="shared" ref="S171:S173" si="37">+R171/Q171</f>
        <v>1</v>
      </c>
      <c r="T171" s="15"/>
      <c r="U171" s="15"/>
      <c r="V171" s="15"/>
      <c r="W171" s="19" t="s">
        <v>598</v>
      </c>
      <c r="X171" s="19"/>
      <c r="Y171" s="19" t="s">
        <v>581</v>
      </c>
      <c r="Z171" s="19"/>
      <c r="AA171" s="19"/>
      <c r="AB171" s="19"/>
      <c r="AC171" s="19"/>
      <c r="AD171" s="19"/>
      <c r="AE171" s="19"/>
      <c r="AF171" s="19"/>
      <c r="AG171" s="19"/>
      <c r="AH171" s="19"/>
      <c r="AI171" s="19"/>
      <c r="AJ171" s="12"/>
      <c r="AK171" s="19">
        <v>0</v>
      </c>
      <c r="AL171" s="19">
        <v>104737500</v>
      </c>
      <c r="AM171" s="19"/>
      <c r="AN171" s="19"/>
      <c r="AO171" s="19"/>
      <c r="AP171" s="19"/>
      <c r="AQ171" s="19"/>
      <c r="AR171" s="19"/>
      <c r="AS171" s="19"/>
      <c r="AT171" s="19"/>
      <c r="AU171" s="19"/>
      <c r="AV171" s="19"/>
      <c r="AW171" s="19"/>
      <c r="AX171" s="19"/>
      <c r="AY171" s="19"/>
      <c r="AZ171" s="19">
        <v>104737500</v>
      </c>
      <c r="BA171" s="19">
        <v>444156179.41000003</v>
      </c>
      <c r="BB171" s="19"/>
      <c r="BC171" s="19"/>
      <c r="BD171" s="19"/>
      <c r="BE171" s="19"/>
      <c r="BF171" s="19"/>
      <c r="BG171" s="19"/>
      <c r="BH171" s="19"/>
      <c r="BI171" s="19"/>
      <c r="BJ171" s="19"/>
      <c r="BK171" s="19"/>
      <c r="BL171" s="19"/>
      <c r="BM171" s="19"/>
      <c r="BN171" s="19"/>
      <c r="BO171" s="19">
        <v>444156179.41000003</v>
      </c>
      <c r="BP171" s="19">
        <v>444156179.41000003</v>
      </c>
      <c r="BQ171" s="19">
        <v>0</v>
      </c>
      <c r="BR171" s="19">
        <v>0</v>
      </c>
      <c r="BS171" s="19">
        <v>0</v>
      </c>
      <c r="BT171" s="19">
        <v>0</v>
      </c>
      <c r="BU171" s="19">
        <v>0</v>
      </c>
      <c r="BV171" s="19">
        <v>0</v>
      </c>
      <c r="BW171" s="19">
        <v>0</v>
      </c>
      <c r="BX171" s="19">
        <v>0</v>
      </c>
      <c r="BY171" s="19">
        <v>0</v>
      </c>
      <c r="BZ171" s="19">
        <v>0</v>
      </c>
      <c r="CA171" s="19">
        <v>0</v>
      </c>
      <c r="CB171" s="19">
        <v>0</v>
      </c>
      <c r="CC171" s="19">
        <f t="shared" si="3"/>
        <v>888312358.82000005</v>
      </c>
      <c r="CD171" s="19">
        <f t="shared" si="3"/>
        <v>1332468538.23</v>
      </c>
      <c r="CE171" s="20">
        <v>2024258990025</v>
      </c>
      <c r="CF171" s="48" t="str">
        <f>+_xlfn.XLOOKUP(P171,'[1]x METAS'!$AD$3:$AD$408,'[1]x METAS'!$AF$3:$AF$408,FALSE,0,1)</f>
        <v>Secretaría de Salud</v>
      </c>
    </row>
    <row r="172" spans="1:84" hidden="1" x14ac:dyDescent="0.25">
      <c r="A172" s="49" t="s">
        <v>639</v>
      </c>
      <c r="B172" s="12" t="s">
        <v>445</v>
      </c>
      <c r="C172" s="12" t="s">
        <v>446</v>
      </c>
      <c r="D172" s="13" t="s">
        <v>619</v>
      </c>
      <c r="E172" s="12" t="s">
        <v>616</v>
      </c>
      <c r="F172" s="12" t="s">
        <v>640</v>
      </c>
      <c r="G172" s="14">
        <v>1</v>
      </c>
      <c r="H172" s="12" t="s">
        <v>91</v>
      </c>
      <c r="I172" s="14">
        <v>0</v>
      </c>
      <c r="J172" s="14"/>
      <c r="K172" s="15" t="e">
        <f t="shared" si="30"/>
        <v>#DIV/0!</v>
      </c>
      <c r="L172" s="15"/>
      <c r="M172" s="14">
        <v>1</v>
      </c>
      <c r="N172" s="14">
        <v>0</v>
      </c>
      <c r="O172" s="16">
        <v>0</v>
      </c>
      <c r="P172" s="16" t="str">
        <f>+_xlfn.XLOOKUP(F172,'[1]x METAS'!$X$3:$X$408,'[1]x METAS'!$AD$3:$AD$408,FALSE,0,1)</f>
        <v>Implementar una (1) estrategia de información, educación y comunicación que contribuya a la rendición de cuentas de manera permanente a la gestión territorial integral de salud.</v>
      </c>
      <c r="Q172" s="17">
        <f>+_xlfn.XLOOKUP(P172,[2]Sheet!$C$6:$C$2261,[2]Sheet!$G$6:$G$2261,FALSE,0,1)</f>
        <v>22750000</v>
      </c>
      <c r="R172" s="18">
        <f>+_xlfn.XLOOKUP(P172,[2]Sheet!$C$2:$C$2261,[2]Sheet!$J$2:$J$2261,FALSE,0,1)</f>
        <v>22750000</v>
      </c>
      <c r="S172" s="15">
        <f t="shared" si="37"/>
        <v>1</v>
      </c>
      <c r="T172" s="15"/>
      <c r="U172" s="15"/>
      <c r="V172" s="15"/>
      <c r="W172" s="19">
        <v>43000000</v>
      </c>
      <c r="X172" s="19"/>
      <c r="Y172" s="19" t="s">
        <v>581</v>
      </c>
      <c r="Z172" s="19"/>
      <c r="AA172" s="19"/>
      <c r="AB172" s="19"/>
      <c r="AC172" s="19"/>
      <c r="AD172" s="19"/>
      <c r="AE172" s="19"/>
      <c r="AF172" s="19"/>
      <c r="AG172" s="19"/>
      <c r="AH172" s="19"/>
      <c r="AI172" s="19"/>
      <c r="AJ172" s="12"/>
      <c r="AK172" s="19">
        <v>43000000</v>
      </c>
      <c r="AL172" s="19">
        <v>47775000</v>
      </c>
      <c r="AM172" s="19"/>
      <c r="AN172" s="19"/>
      <c r="AO172" s="19"/>
      <c r="AP172" s="19"/>
      <c r="AQ172" s="19"/>
      <c r="AR172" s="19"/>
      <c r="AS172" s="19"/>
      <c r="AT172" s="19"/>
      <c r="AU172" s="19"/>
      <c r="AV172" s="19"/>
      <c r="AW172" s="19"/>
      <c r="AX172" s="19"/>
      <c r="AY172" s="19"/>
      <c r="AZ172" s="19">
        <v>47775000</v>
      </c>
      <c r="BA172" s="19">
        <v>153637429.41</v>
      </c>
      <c r="BB172" s="19"/>
      <c r="BC172" s="19"/>
      <c r="BD172" s="19"/>
      <c r="BE172" s="19"/>
      <c r="BF172" s="19"/>
      <c r="BG172" s="19"/>
      <c r="BH172" s="19"/>
      <c r="BI172" s="19"/>
      <c r="BJ172" s="19"/>
      <c r="BK172" s="19"/>
      <c r="BL172" s="19"/>
      <c r="BM172" s="19"/>
      <c r="BN172" s="19"/>
      <c r="BO172" s="19">
        <v>153637429.41</v>
      </c>
      <c r="BP172" s="19">
        <v>153637429.41</v>
      </c>
      <c r="BQ172" s="19">
        <v>0</v>
      </c>
      <c r="BR172" s="19">
        <v>0</v>
      </c>
      <c r="BS172" s="19">
        <v>0</v>
      </c>
      <c r="BT172" s="19">
        <v>0</v>
      </c>
      <c r="BU172" s="19">
        <v>0</v>
      </c>
      <c r="BV172" s="19">
        <v>0</v>
      </c>
      <c r="BW172" s="19">
        <v>0</v>
      </c>
      <c r="BX172" s="19">
        <v>0</v>
      </c>
      <c r="BY172" s="19">
        <v>0</v>
      </c>
      <c r="BZ172" s="19">
        <v>0</v>
      </c>
      <c r="CA172" s="19">
        <v>0</v>
      </c>
      <c r="CB172" s="19">
        <v>0</v>
      </c>
      <c r="CC172" s="19">
        <f t="shared" si="3"/>
        <v>307274858.81999999</v>
      </c>
      <c r="CD172" s="19">
        <f t="shared" si="3"/>
        <v>460912288.23000002</v>
      </c>
      <c r="CE172" s="20">
        <v>2024258990024</v>
      </c>
      <c r="CF172" s="48" t="str">
        <f>+_xlfn.XLOOKUP(P172,'[1]x METAS'!$AD$3:$AD$408,'[1]x METAS'!$AF$3:$AF$408,FALSE,0,1)</f>
        <v>Secretaría de Salud</v>
      </c>
    </row>
    <row r="173" spans="1:84" hidden="1" x14ac:dyDescent="0.25">
      <c r="A173" s="49" t="s">
        <v>641</v>
      </c>
      <c r="B173" s="12" t="s">
        <v>445</v>
      </c>
      <c r="C173" s="12" t="s">
        <v>446</v>
      </c>
      <c r="D173" s="13" t="s">
        <v>642</v>
      </c>
      <c r="E173" s="12" t="s">
        <v>228</v>
      </c>
      <c r="F173" s="12" t="s">
        <v>643</v>
      </c>
      <c r="G173" s="14">
        <v>1</v>
      </c>
      <c r="H173" s="12" t="s">
        <v>91</v>
      </c>
      <c r="I173" s="14">
        <v>0</v>
      </c>
      <c r="J173" s="14"/>
      <c r="K173" s="15" t="e">
        <f t="shared" si="30"/>
        <v>#DIV/0!</v>
      </c>
      <c r="L173" s="15"/>
      <c r="M173" s="14">
        <v>1</v>
      </c>
      <c r="N173" s="14">
        <v>0</v>
      </c>
      <c r="O173" s="16">
        <v>0</v>
      </c>
      <c r="P173" s="16" t="str">
        <f>+_xlfn.XLOOKUP(F173,'[1]x METAS'!$X$3:$X$408,'[1]x METAS'!$AD$3:$AD$408,FALSE,0,1)</f>
        <v>Poner en funcionamiento un (1) programa de capacitación a los prestadores para la implementación de RIAS</v>
      </c>
      <c r="Q173" s="17">
        <f>+_xlfn.XLOOKUP(P173,[2]Sheet!$C$6:$C$2261,[2]Sheet!$G$6:$G$2261,FALSE,0,1)</f>
        <v>1524378436</v>
      </c>
      <c r="R173" s="18">
        <f>+_xlfn.XLOOKUP(P173,[2]Sheet!$C$2:$C$2261,[2]Sheet!$J$2:$J$2261,FALSE,0,1)</f>
        <v>772106350</v>
      </c>
      <c r="S173" s="15">
        <f t="shared" si="37"/>
        <v>0.50650568898496273</v>
      </c>
      <c r="T173" s="15"/>
      <c r="U173" s="15"/>
      <c r="V173" s="15"/>
      <c r="W173" s="19">
        <v>1823038903</v>
      </c>
      <c r="X173" s="19"/>
      <c r="Y173" s="19" t="s">
        <v>581</v>
      </c>
      <c r="Z173" s="19"/>
      <c r="AA173" s="19"/>
      <c r="AB173" s="19"/>
      <c r="AC173" s="19"/>
      <c r="AD173" s="19"/>
      <c r="AE173" s="19"/>
      <c r="AF173" s="19"/>
      <c r="AG173" s="19"/>
      <c r="AH173" s="19"/>
      <c r="AI173" s="19"/>
      <c r="AJ173" s="12"/>
      <c r="AK173" s="19">
        <v>1823038903</v>
      </c>
      <c r="AL173" s="19">
        <v>3108291472</v>
      </c>
      <c r="AM173" s="19"/>
      <c r="AN173" s="19"/>
      <c r="AO173" s="19"/>
      <c r="AP173" s="19"/>
      <c r="AQ173" s="19"/>
      <c r="AR173" s="19"/>
      <c r="AS173" s="19"/>
      <c r="AT173" s="19"/>
      <c r="AU173" s="19"/>
      <c r="AV173" s="19"/>
      <c r="AW173" s="19"/>
      <c r="AX173" s="19"/>
      <c r="AY173" s="19"/>
      <c r="AZ173" s="19">
        <v>3108291472</v>
      </c>
      <c r="BA173" s="19">
        <v>1471788745.5</v>
      </c>
      <c r="BB173" s="19"/>
      <c r="BC173" s="19"/>
      <c r="BD173" s="19"/>
      <c r="BE173" s="19"/>
      <c r="BF173" s="19"/>
      <c r="BG173" s="19"/>
      <c r="BH173" s="19"/>
      <c r="BI173" s="19"/>
      <c r="BJ173" s="19"/>
      <c r="BK173" s="19"/>
      <c r="BL173" s="19"/>
      <c r="BM173" s="19"/>
      <c r="BN173" s="19"/>
      <c r="BO173" s="19">
        <v>1471788745.5</v>
      </c>
      <c r="BP173" s="19">
        <v>1471788745.5</v>
      </c>
      <c r="BQ173" s="19">
        <v>0</v>
      </c>
      <c r="BR173" s="19">
        <v>0</v>
      </c>
      <c r="BS173" s="19">
        <v>0</v>
      </c>
      <c r="BT173" s="19">
        <v>0</v>
      </c>
      <c r="BU173" s="19">
        <v>0</v>
      </c>
      <c r="BV173" s="19">
        <v>0</v>
      </c>
      <c r="BW173" s="19">
        <v>0</v>
      </c>
      <c r="BX173" s="19">
        <v>0</v>
      </c>
      <c r="BY173" s="19">
        <v>0</v>
      </c>
      <c r="BZ173" s="19">
        <v>0</v>
      </c>
      <c r="CA173" s="19">
        <v>0</v>
      </c>
      <c r="CB173" s="19">
        <v>0</v>
      </c>
      <c r="CC173" s="19">
        <f t="shared" si="3"/>
        <v>2943577491</v>
      </c>
      <c r="CD173" s="19">
        <f t="shared" si="3"/>
        <v>4415366236.5</v>
      </c>
      <c r="CE173" s="20">
        <v>2024258990024</v>
      </c>
      <c r="CF173" s="48" t="str">
        <f>+_xlfn.XLOOKUP(P173,'[1]x METAS'!$AD$3:$AD$408,'[1]x METAS'!$AF$3:$AF$408,FALSE,0,1)</f>
        <v>Secretaría de Salud</v>
      </c>
    </row>
    <row r="174" spans="1:84" hidden="1" x14ac:dyDescent="0.25">
      <c r="A174" s="49" t="s">
        <v>644</v>
      </c>
      <c r="B174" s="12" t="s">
        <v>445</v>
      </c>
      <c r="C174" s="12" t="s">
        <v>446</v>
      </c>
      <c r="D174" s="13" t="s">
        <v>642</v>
      </c>
      <c r="E174" s="12" t="s">
        <v>228</v>
      </c>
      <c r="F174" s="12" t="s">
        <v>645</v>
      </c>
      <c r="G174" s="14">
        <v>1</v>
      </c>
      <c r="H174" s="12" t="s">
        <v>114</v>
      </c>
      <c r="I174" s="14">
        <v>0</v>
      </c>
      <c r="J174" s="14"/>
      <c r="K174" s="15" t="e">
        <f t="shared" si="30"/>
        <v>#DIV/0!</v>
      </c>
      <c r="L174" s="15"/>
      <c r="M174" s="14">
        <v>0.3</v>
      </c>
      <c r="N174" s="14">
        <v>0.7</v>
      </c>
      <c r="O174" s="16">
        <v>1</v>
      </c>
      <c r="P174" s="16" t="str">
        <f>+_xlfn.XLOOKUP(F174,'[1]x METAS'!$X$3:$X$408,'[1]x METAS'!$AD$3:$AD$408,FALSE,0,1)</f>
        <v xml:space="preserve">Capacitar al 100% los prestadores de servicios mediante metodologías pedagógicas para la atención a grupos poblacionales étnicos y diferenciales </v>
      </c>
      <c r="Q174" s="17" t="b">
        <f>+_xlfn.XLOOKUP(P174,[2]Sheet!$C$6:$C$2261,[2]Sheet!$G$6:$G$2261,FALSE,0,1)</f>
        <v>0</v>
      </c>
      <c r="R174" s="16"/>
      <c r="S174" s="16"/>
      <c r="T174" s="16"/>
      <c r="U174" s="16"/>
      <c r="V174" s="16"/>
      <c r="W174" s="19">
        <v>17500000</v>
      </c>
      <c r="X174" s="19"/>
      <c r="Y174" s="19" t="s">
        <v>581</v>
      </c>
      <c r="Z174" s="19"/>
      <c r="AA174" s="19"/>
      <c r="AB174" s="19"/>
      <c r="AC174" s="19"/>
      <c r="AD174" s="19"/>
      <c r="AE174" s="19"/>
      <c r="AF174" s="19"/>
      <c r="AG174" s="19"/>
      <c r="AH174" s="19"/>
      <c r="AI174" s="19"/>
      <c r="AJ174" s="12"/>
      <c r="AK174" s="19">
        <v>17500000</v>
      </c>
      <c r="AL174" s="19">
        <v>32156250</v>
      </c>
      <c r="AM174" s="19"/>
      <c r="AN174" s="19"/>
      <c r="AO174" s="19"/>
      <c r="AP174" s="19"/>
      <c r="AQ174" s="19"/>
      <c r="AR174" s="19"/>
      <c r="AS174" s="19"/>
      <c r="AT174" s="19"/>
      <c r="AU174" s="19"/>
      <c r="AV174" s="19"/>
      <c r="AW174" s="19"/>
      <c r="AX174" s="19"/>
      <c r="AY174" s="19"/>
      <c r="AZ174" s="19">
        <v>32156250</v>
      </c>
      <c r="BA174" s="19">
        <v>15780625.02</v>
      </c>
      <c r="BB174" s="19"/>
      <c r="BC174" s="19"/>
      <c r="BD174" s="19"/>
      <c r="BE174" s="19"/>
      <c r="BF174" s="19"/>
      <c r="BG174" s="19"/>
      <c r="BH174" s="19"/>
      <c r="BI174" s="19"/>
      <c r="BJ174" s="19"/>
      <c r="BK174" s="19"/>
      <c r="BL174" s="19"/>
      <c r="BM174" s="19"/>
      <c r="BN174" s="19"/>
      <c r="BO174" s="19">
        <v>15780625.02</v>
      </c>
      <c r="BP174" s="19">
        <v>15780625.02</v>
      </c>
      <c r="BQ174" s="19">
        <v>0</v>
      </c>
      <c r="BR174" s="19">
        <v>0</v>
      </c>
      <c r="BS174" s="19">
        <v>0</v>
      </c>
      <c r="BT174" s="19">
        <v>0</v>
      </c>
      <c r="BU174" s="19">
        <v>0</v>
      </c>
      <c r="BV174" s="19">
        <v>0</v>
      </c>
      <c r="BW174" s="19">
        <v>0</v>
      </c>
      <c r="BX174" s="19">
        <v>0</v>
      </c>
      <c r="BY174" s="19">
        <v>0</v>
      </c>
      <c r="BZ174" s="19">
        <v>0</v>
      </c>
      <c r="CA174" s="19">
        <v>0</v>
      </c>
      <c r="CB174" s="19">
        <v>0</v>
      </c>
      <c r="CC174" s="19">
        <f t="shared" si="3"/>
        <v>31561250.039999999</v>
      </c>
      <c r="CD174" s="19">
        <f t="shared" si="3"/>
        <v>47341875.060000002</v>
      </c>
      <c r="CE174" s="20">
        <v>2024258990024</v>
      </c>
      <c r="CF174" s="48" t="str">
        <f>+_xlfn.XLOOKUP(P174,'[1]x METAS'!$AD$3:$AD$408,'[1]x METAS'!$AF$3:$AF$408,FALSE,0,1)</f>
        <v>Secretaría de Salud</v>
      </c>
    </row>
    <row r="175" spans="1:84" hidden="1" x14ac:dyDescent="0.25">
      <c r="A175" s="49" t="s">
        <v>646</v>
      </c>
      <c r="B175" s="12" t="s">
        <v>445</v>
      </c>
      <c r="C175" s="12" t="s">
        <v>446</v>
      </c>
      <c r="D175" s="13">
        <v>450203500</v>
      </c>
      <c r="E175" s="12" t="s">
        <v>466</v>
      </c>
      <c r="F175" s="12" t="s">
        <v>647</v>
      </c>
      <c r="G175" s="14">
        <v>1</v>
      </c>
      <c r="H175" s="12" t="s">
        <v>91</v>
      </c>
      <c r="I175" s="14">
        <v>0.5</v>
      </c>
      <c r="J175" s="14"/>
      <c r="K175" s="15">
        <f t="shared" si="30"/>
        <v>0</v>
      </c>
      <c r="L175" s="15"/>
      <c r="M175" s="14">
        <v>0.5</v>
      </c>
      <c r="N175" s="14">
        <v>0</v>
      </c>
      <c r="O175" s="16">
        <v>0</v>
      </c>
      <c r="P175" s="16" t="str">
        <f>+_xlfn.XLOOKUP(F175,'[1]x METAS'!$X$3:$X$408,'[1]x METAS'!$AD$3:$AD$408,FALSE,0,1)</f>
        <v>Formular la Política Pública de Participación Ciudadana</v>
      </c>
      <c r="Q175" s="17">
        <f>+_xlfn.XLOOKUP(P175,[2]Sheet!$C$6:$C$2261,[2]Sheet!$G$6:$G$2261,FALSE,0,1)</f>
        <v>22000000</v>
      </c>
      <c r="R175" s="18">
        <f>+_xlfn.XLOOKUP(P175,[2]Sheet!$C$2:$C$2261,[2]Sheet!$J$2:$J$2261,FALSE,0,1)</f>
        <v>22000000</v>
      </c>
      <c r="S175" s="15">
        <f t="shared" ref="S175:S177" si="38">+R175/Q175</f>
        <v>1</v>
      </c>
      <c r="T175" s="15"/>
      <c r="U175" s="15"/>
      <c r="V175" s="15"/>
      <c r="W175" s="19">
        <v>23546000</v>
      </c>
      <c r="X175" s="19"/>
      <c r="Y175" s="19"/>
      <c r="Z175" s="19"/>
      <c r="AA175" s="19"/>
      <c r="AB175" s="24" t="s">
        <v>102</v>
      </c>
      <c r="AC175" s="19"/>
      <c r="AD175" s="19"/>
      <c r="AE175" s="19"/>
      <c r="AF175" s="19"/>
      <c r="AG175" s="19"/>
      <c r="AH175" s="19"/>
      <c r="AI175" s="19"/>
      <c r="AJ175" s="12"/>
      <c r="AK175" s="19">
        <f t="shared" ref="AK175:AK238" si="39">IF(COUNTA(W175:AJ175)&gt;0, SUM(W175:AJ175), "")</f>
        <v>23546000</v>
      </c>
      <c r="AL175" s="19">
        <v>100000000</v>
      </c>
      <c r="AM175" s="19"/>
      <c r="AN175" s="19"/>
      <c r="AO175" s="19"/>
      <c r="AP175" s="19"/>
      <c r="AQ175" s="19"/>
      <c r="AR175" s="19"/>
      <c r="AS175" s="19"/>
      <c r="AT175" s="19"/>
      <c r="AU175" s="19"/>
      <c r="AV175" s="19"/>
      <c r="AW175" s="19"/>
      <c r="AX175" s="19"/>
      <c r="AY175" s="19"/>
      <c r="AZ175" s="19">
        <f t="shared" ref="AZ175:AZ238" si="40">IF(COUNTA(AL175:AY175)&gt;0, SUM(AL175:AY175), "")</f>
        <v>100000000</v>
      </c>
      <c r="BA175" s="19">
        <v>0</v>
      </c>
      <c r="BB175" s="19"/>
      <c r="BC175" s="19"/>
      <c r="BD175" s="19"/>
      <c r="BE175" s="19"/>
      <c r="BF175" s="19"/>
      <c r="BG175" s="19"/>
      <c r="BH175" s="19"/>
      <c r="BI175" s="19"/>
      <c r="BJ175" s="19"/>
      <c r="BK175" s="19"/>
      <c r="BL175" s="19"/>
      <c r="BM175" s="19"/>
      <c r="BN175" s="19"/>
      <c r="BO175" s="19">
        <f t="shared" ref="BO175:BO238" si="41">IF(COUNTA(BA175:BN175)&gt;0, SUM(BA175:BN175), "")</f>
        <v>0</v>
      </c>
      <c r="BP175" s="19">
        <v>0</v>
      </c>
      <c r="BQ175" s="19"/>
      <c r="BR175" s="19"/>
      <c r="BS175" s="19"/>
      <c r="BT175" s="19"/>
      <c r="BU175" s="19"/>
      <c r="BV175" s="19"/>
      <c r="BW175" s="19"/>
      <c r="BX175" s="19"/>
      <c r="BY175" s="19"/>
      <c r="BZ175" s="19"/>
      <c r="CA175" s="19"/>
      <c r="CB175" s="19"/>
      <c r="CC175" s="24" t="s">
        <v>102</v>
      </c>
      <c r="CD175" s="19">
        <f t="shared" ref="CD175:CD238" si="42">IF(COUNTA(BP175:CC175)&gt;0, SUM(BP175:CC175), "")</f>
        <v>0</v>
      </c>
      <c r="CE175" s="20">
        <v>2024258990046</v>
      </c>
      <c r="CF175" s="48" t="str">
        <f>+_xlfn.XLOOKUP(P175,'[1]x METAS'!$AD$3:$AD$408,'[1]x METAS'!$AF$3:$AF$408,FALSE,0,1)</f>
        <v>Secretaría de Gobierno</v>
      </c>
    </row>
    <row r="176" spans="1:84" hidden="1" x14ac:dyDescent="0.25">
      <c r="A176" s="49" t="s">
        <v>648</v>
      </c>
      <c r="B176" s="12" t="s">
        <v>445</v>
      </c>
      <c r="C176" s="12" t="s">
        <v>446</v>
      </c>
      <c r="D176" s="13">
        <v>450200110</v>
      </c>
      <c r="E176" s="12" t="s">
        <v>649</v>
      </c>
      <c r="F176" s="12" t="s">
        <v>650</v>
      </c>
      <c r="G176" s="14">
        <v>32</v>
      </c>
      <c r="H176" s="12" t="s">
        <v>91</v>
      </c>
      <c r="I176" s="14">
        <v>5</v>
      </c>
      <c r="J176" s="14"/>
      <c r="K176" s="15">
        <f t="shared" si="30"/>
        <v>0</v>
      </c>
      <c r="L176" s="15"/>
      <c r="M176" s="14">
        <v>9</v>
      </c>
      <c r="N176" s="14">
        <v>9</v>
      </c>
      <c r="O176" s="16">
        <v>9</v>
      </c>
      <c r="P176" s="16" t="str">
        <f>+_xlfn.XLOOKUP(F176,'[1]x METAS'!$X$3:$X$408,'[1]x METAS'!$AD$3:$AD$408,FALSE,0,1)</f>
        <v>Implementar 32 acciones de dotación, formacion, fortalecimiento, asistencia tecnica - logistica a las instancias y cuerpos colegiados (JAL)</v>
      </c>
      <c r="Q176" s="17">
        <f>+_xlfn.XLOOKUP(P176,[2]Sheet!$C$6:$C$2261,[2]Sheet!$G$6:$G$2261,FALSE,0,1)</f>
        <v>80000000</v>
      </c>
      <c r="R176" s="18">
        <f>+_xlfn.XLOOKUP(P176,[2]Sheet!$C$2:$C$2261,[2]Sheet!$J$2:$J$2261,FALSE,0,1)</f>
        <v>62024472</v>
      </c>
      <c r="S176" s="15">
        <f t="shared" si="38"/>
        <v>0.77530589999999999</v>
      </c>
      <c r="T176" s="15"/>
      <c r="U176" s="15"/>
      <c r="V176" s="15"/>
      <c r="W176" s="19">
        <v>80000000</v>
      </c>
      <c r="X176" s="19"/>
      <c r="Y176" s="19"/>
      <c r="Z176" s="19"/>
      <c r="AA176" s="19"/>
      <c r="AB176" s="24" t="s">
        <v>102</v>
      </c>
      <c r="AC176" s="19"/>
      <c r="AD176" s="19"/>
      <c r="AE176" s="19"/>
      <c r="AF176" s="19"/>
      <c r="AG176" s="19"/>
      <c r="AH176" s="19"/>
      <c r="AI176" s="19"/>
      <c r="AJ176" s="12"/>
      <c r="AK176" s="19">
        <f t="shared" si="39"/>
        <v>80000000</v>
      </c>
      <c r="AL176" s="19">
        <v>343200000</v>
      </c>
      <c r="AM176" s="19"/>
      <c r="AN176" s="19"/>
      <c r="AO176" s="19"/>
      <c r="AP176" s="19"/>
      <c r="AQ176" s="19"/>
      <c r="AR176" s="19"/>
      <c r="AS176" s="19"/>
      <c r="AT176" s="19"/>
      <c r="AU176" s="19"/>
      <c r="AV176" s="19"/>
      <c r="AW176" s="19"/>
      <c r="AX176" s="19"/>
      <c r="AY176" s="19"/>
      <c r="AZ176" s="19">
        <f t="shared" si="40"/>
        <v>343200000</v>
      </c>
      <c r="BA176" s="19">
        <v>343200000</v>
      </c>
      <c r="BB176" s="19"/>
      <c r="BC176" s="19"/>
      <c r="BD176" s="19"/>
      <c r="BE176" s="19"/>
      <c r="BF176" s="19"/>
      <c r="BG176" s="19"/>
      <c r="BH176" s="19"/>
      <c r="BI176" s="19"/>
      <c r="BJ176" s="19"/>
      <c r="BK176" s="19"/>
      <c r="BL176" s="19"/>
      <c r="BM176" s="19"/>
      <c r="BN176" s="19"/>
      <c r="BO176" s="19">
        <f t="shared" si="41"/>
        <v>343200000</v>
      </c>
      <c r="BP176" s="19">
        <v>343200000</v>
      </c>
      <c r="BQ176" s="19"/>
      <c r="BR176" s="19"/>
      <c r="BS176" s="19"/>
      <c r="BT176" s="19"/>
      <c r="BU176" s="19"/>
      <c r="BV176" s="19"/>
      <c r="BW176" s="19"/>
      <c r="BX176" s="19"/>
      <c r="BY176" s="19"/>
      <c r="BZ176" s="19"/>
      <c r="CA176" s="19"/>
      <c r="CB176" s="19"/>
      <c r="CC176" s="24" t="s">
        <v>102</v>
      </c>
      <c r="CD176" s="19">
        <f t="shared" si="42"/>
        <v>343200000</v>
      </c>
      <c r="CE176" s="20">
        <v>2024258990046</v>
      </c>
      <c r="CF176" s="48" t="str">
        <f>+_xlfn.XLOOKUP(P176,'[1]x METAS'!$AD$3:$AD$408,'[1]x METAS'!$AF$3:$AF$408,FALSE,0,1)</f>
        <v>Secretaría de Gobierno</v>
      </c>
    </row>
    <row r="177" spans="1:84" hidden="1" x14ac:dyDescent="0.25">
      <c r="A177" s="49" t="s">
        <v>651</v>
      </c>
      <c r="B177" s="12" t="s">
        <v>445</v>
      </c>
      <c r="C177" s="12" t="s">
        <v>446</v>
      </c>
      <c r="D177" s="13">
        <v>450200110</v>
      </c>
      <c r="E177" s="12" t="s">
        <v>649</v>
      </c>
      <c r="F177" s="12" t="s">
        <v>652</v>
      </c>
      <c r="G177" s="14">
        <v>1</v>
      </c>
      <c r="H177" s="12" t="s">
        <v>114</v>
      </c>
      <c r="I177" s="14">
        <v>1</v>
      </c>
      <c r="J177" s="14"/>
      <c r="K177" s="15">
        <f t="shared" si="30"/>
        <v>0</v>
      </c>
      <c r="L177" s="15"/>
      <c r="M177" s="14">
        <v>1</v>
      </c>
      <c r="N177" s="14">
        <v>1</v>
      </c>
      <c r="O177" s="16">
        <v>1</v>
      </c>
      <c r="P177" s="16" t="str">
        <f>+_xlfn.XLOOKUP(F177,'[1]x METAS'!$X$3:$X$408,'[1]x METAS'!$AD$3:$AD$408,FALSE,0,1)</f>
        <v xml:space="preserve">Mantener en funcionamiento el Cuerpo Colegiado JAL </v>
      </c>
      <c r="Q177" s="17">
        <f>+_xlfn.XLOOKUP(P177,[2]Sheet!$C$6:$C$2261,[2]Sheet!$G$6:$G$2261,FALSE,0,1)</f>
        <v>14817248</v>
      </c>
      <c r="R177" s="18">
        <f>+_xlfn.XLOOKUP(P177,[2]Sheet!$C$2:$C$2261,[2]Sheet!$J$2:$J$2261,FALSE,0,1)</f>
        <v>0</v>
      </c>
      <c r="S177" s="15">
        <f t="shared" si="38"/>
        <v>0</v>
      </c>
      <c r="T177" s="15"/>
      <c r="U177" s="15"/>
      <c r="V177" s="15"/>
      <c r="W177" s="19">
        <v>65817248</v>
      </c>
      <c r="X177" s="19"/>
      <c r="Y177" s="19"/>
      <c r="Z177" s="19"/>
      <c r="AA177" s="19"/>
      <c r="AB177" s="24" t="s">
        <v>102</v>
      </c>
      <c r="AC177" s="19"/>
      <c r="AD177" s="19"/>
      <c r="AE177" s="19"/>
      <c r="AF177" s="19"/>
      <c r="AG177" s="19"/>
      <c r="AH177" s="19"/>
      <c r="AI177" s="19"/>
      <c r="AJ177" s="12"/>
      <c r="AK177" s="19">
        <f t="shared" si="39"/>
        <v>65817248</v>
      </c>
      <c r="AL177" s="19">
        <v>300000000</v>
      </c>
      <c r="AM177" s="19"/>
      <c r="AN177" s="19"/>
      <c r="AO177" s="19"/>
      <c r="AP177" s="19"/>
      <c r="AQ177" s="19"/>
      <c r="AR177" s="19"/>
      <c r="AS177" s="19"/>
      <c r="AT177" s="19"/>
      <c r="AU177" s="19"/>
      <c r="AV177" s="19"/>
      <c r="AW177" s="19"/>
      <c r="AX177" s="19"/>
      <c r="AY177" s="19"/>
      <c r="AZ177" s="19">
        <f t="shared" si="40"/>
        <v>300000000</v>
      </c>
      <c r="BA177" s="19">
        <v>300000000</v>
      </c>
      <c r="BB177" s="19"/>
      <c r="BC177" s="19"/>
      <c r="BD177" s="19"/>
      <c r="BE177" s="19"/>
      <c r="BF177" s="19"/>
      <c r="BG177" s="19"/>
      <c r="BH177" s="19"/>
      <c r="BI177" s="19"/>
      <c r="BJ177" s="19"/>
      <c r="BK177" s="19"/>
      <c r="BL177" s="19"/>
      <c r="BM177" s="19"/>
      <c r="BN177" s="19"/>
      <c r="BO177" s="19">
        <f t="shared" si="41"/>
        <v>300000000</v>
      </c>
      <c r="BP177" s="19">
        <v>300000000</v>
      </c>
      <c r="BQ177" s="19"/>
      <c r="BR177" s="19"/>
      <c r="BS177" s="19"/>
      <c r="BT177" s="19"/>
      <c r="BU177" s="19"/>
      <c r="BV177" s="19"/>
      <c r="BW177" s="19"/>
      <c r="BX177" s="19"/>
      <c r="BY177" s="19"/>
      <c r="BZ177" s="19"/>
      <c r="CA177" s="19"/>
      <c r="CB177" s="19"/>
      <c r="CC177" s="24" t="s">
        <v>102</v>
      </c>
      <c r="CD177" s="19">
        <f t="shared" si="42"/>
        <v>300000000</v>
      </c>
      <c r="CE177" s="20">
        <v>2024258990046</v>
      </c>
      <c r="CF177" s="48" t="str">
        <f>+_xlfn.XLOOKUP(P177,'[1]x METAS'!$AD$3:$AD$408,'[1]x METAS'!$AF$3:$AF$408,FALSE,0,1)</f>
        <v>Secretaría de Gobierno</v>
      </c>
    </row>
    <row r="178" spans="1:84" hidden="1" x14ac:dyDescent="0.25">
      <c r="A178" s="49" t="s">
        <v>653</v>
      </c>
      <c r="B178" s="12" t="s">
        <v>445</v>
      </c>
      <c r="C178" s="12" t="s">
        <v>446</v>
      </c>
      <c r="D178" s="13">
        <v>450203500</v>
      </c>
      <c r="E178" s="12" t="s">
        <v>466</v>
      </c>
      <c r="F178" s="12" t="s">
        <v>654</v>
      </c>
      <c r="G178" s="14">
        <v>1</v>
      </c>
      <c r="H178" s="12" t="s">
        <v>91</v>
      </c>
      <c r="I178" s="14">
        <v>0</v>
      </c>
      <c r="J178" s="14"/>
      <c r="K178" s="15" t="e">
        <f t="shared" si="30"/>
        <v>#DIV/0!</v>
      </c>
      <c r="L178" s="15"/>
      <c r="M178" s="14">
        <v>0.5</v>
      </c>
      <c r="N178" s="14">
        <v>0.5</v>
      </c>
      <c r="O178" s="16">
        <v>0</v>
      </c>
      <c r="P178" s="16" t="str">
        <f>+_xlfn.XLOOKUP(F178,'[1]x METAS'!$X$3:$X$408,'[1]x METAS'!$AD$3:$AD$408,FALSE,0,1)</f>
        <v xml:space="preserve">Formulación de  la Política Pública de Acción comunal </v>
      </c>
      <c r="Q178" s="17" t="b">
        <f>+_xlfn.XLOOKUP(P178,[2]Sheet!$C$6:$C$2261,[2]Sheet!$G$6:$G$2261,FALSE,0,1)</f>
        <v>0</v>
      </c>
      <c r="R178" s="16"/>
      <c r="S178" s="16"/>
      <c r="T178" s="16"/>
      <c r="U178" s="16"/>
      <c r="V178" s="16"/>
      <c r="W178" s="19">
        <v>0</v>
      </c>
      <c r="X178" s="19"/>
      <c r="Y178" s="19"/>
      <c r="Z178" s="19"/>
      <c r="AA178" s="19"/>
      <c r="AB178" s="19"/>
      <c r="AC178" s="19"/>
      <c r="AD178" s="19"/>
      <c r="AE178" s="19"/>
      <c r="AF178" s="19"/>
      <c r="AG178" s="19"/>
      <c r="AH178" s="19"/>
      <c r="AI178" s="19"/>
      <c r="AJ178" s="12"/>
      <c r="AK178" s="19">
        <f t="shared" si="39"/>
        <v>0</v>
      </c>
      <c r="AL178" s="19">
        <v>75000000</v>
      </c>
      <c r="AM178" s="19"/>
      <c r="AN178" s="19"/>
      <c r="AO178" s="19"/>
      <c r="AP178" s="19"/>
      <c r="AQ178" s="19"/>
      <c r="AR178" s="19"/>
      <c r="AS178" s="19"/>
      <c r="AT178" s="19"/>
      <c r="AU178" s="19"/>
      <c r="AV178" s="19"/>
      <c r="AW178" s="19"/>
      <c r="AX178" s="19"/>
      <c r="AY178" s="19"/>
      <c r="AZ178" s="19">
        <f t="shared" si="40"/>
        <v>75000000</v>
      </c>
      <c r="BA178" s="19">
        <v>75000000</v>
      </c>
      <c r="BB178" s="19"/>
      <c r="BC178" s="19"/>
      <c r="BD178" s="19"/>
      <c r="BE178" s="19"/>
      <c r="BF178" s="19"/>
      <c r="BG178" s="19"/>
      <c r="BH178" s="19"/>
      <c r="BI178" s="19"/>
      <c r="BJ178" s="19"/>
      <c r="BK178" s="19"/>
      <c r="BL178" s="19"/>
      <c r="BM178" s="19"/>
      <c r="BN178" s="19"/>
      <c r="BO178" s="19">
        <f t="shared" si="41"/>
        <v>75000000</v>
      </c>
      <c r="BP178" s="19">
        <v>0</v>
      </c>
      <c r="BQ178" s="19"/>
      <c r="BR178" s="19"/>
      <c r="BS178" s="19"/>
      <c r="BT178" s="19"/>
      <c r="BU178" s="19"/>
      <c r="BV178" s="19"/>
      <c r="BW178" s="19"/>
      <c r="BX178" s="19"/>
      <c r="BY178" s="19"/>
      <c r="BZ178" s="19"/>
      <c r="CA178" s="19"/>
      <c r="CB178" s="19"/>
      <c r="CC178" s="24" t="s">
        <v>102</v>
      </c>
      <c r="CD178" s="19">
        <f t="shared" si="42"/>
        <v>0</v>
      </c>
      <c r="CE178" s="20">
        <v>2024258990046</v>
      </c>
      <c r="CF178" s="48" t="str">
        <f>+_xlfn.XLOOKUP(P178,'[1]x METAS'!$AD$3:$AD$408,'[1]x METAS'!$AF$3:$AF$408,FALSE,0,1)</f>
        <v>Secretaría de Gobierno</v>
      </c>
    </row>
    <row r="179" spans="1:84" hidden="1" x14ac:dyDescent="0.25">
      <c r="A179" s="49" t="s">
        <v>655</v>
      </c>
      <c r="B179" s="12" t="s">
        <v>445</v>
      </c>
      <c r="C179" s="12" t="s">
        <v>446</v>
      </c>
      <c r="D179" s="13">
        <v>450200300</v>
      </c>
      <c r="E179" s="12" t="s">
        <v>656</v>
      </c>
      <c r="F179" s="12" t="s">
        <v>657</v>
      </c>
      <c r="G179" s="14">
        <v>84</v>
      </c>
      <c r="H179" s="12" t="s">
        <v>91</v>
      </c>
      <c r="I179" s="14">
        <v>0</v>
      </c>
      <c r="J179" s="14"/>
      <c r="K179" s="15" t="e">
        <f t="shared" si="30"/>
        <v>#DIV/0!</v>
      </c>
      <c r="L179" s="15"/>
      <c r="M179" s="14">
        <v>42</v>
      </c>
      <c r="N179" s="14">
        <v>42</v>
      </c>
      <c r="O179" s="16">
        <v>0</v>
      </c>
      <c r="P179" s="16" t="str">
        <f>+_xlfn.XLOOKUP(F179,'[1]x METAS'!$X$3:$X$408,'[1]x METAS'!$AD$3:$AD$408,FALSE,0,1)</f>
        <v>Dotar 84 Juntas de Acción Comunal con elementos necesarios para el funcionamiento</v>
      </c>
      <c r="Q179" s="17" t="b">
        <f>+_xlfn.XLOOKUP(P179,[2]Sheet!$C$6:$C$2261,[2]Sheet!$G$6:$G$2261,FALSE,0,1)</f>
        <v>0</v>
      </c>
      <c r="R179" s="16"/>
      <c r="S179" s="16"/>
      <c r="T179" s="16"/>
      <c r="U179" s="16"/>
      <c r="V179" s="16"/>
      <c r="W179" s="19">
        <v>0</v>
      </c>
      <c r="X179" s="19"/>
      <c r="Y179" s="19"/>
      <c r="Z179" s="19"/>
      <c r="AA179" s="19"/>
      <c r="AB179" s="19"/>
      <c r="AC179" s="19"/>
      <c r="AD179" s="19"/>
      <c r="AE179" s="19"/>
      <c r="AF179" s="19"/>
      <c r="AG179" s="19"/>
      <c r="AH179" s="19"/>
      <c r="AI179" s="19"/>
      <c r="AJ179" s="12"/>
      <c r="AK179" s="19">
        <f t="shared" si="39"/>
        <v>0</v>
      </c>
      <c r="AL179" s="19">
        <v>500000000</v>
      </c>
      <c r="AM179" s="19"/>
      <c r="AN179" s="19"/>
      <c r="AO179" s="19"/>
      <c r="AP179" s="19"/>
      <c r="AQ179" s="19"/>
      <c r="AR179" s="19"/>
      <c r="AS179" s="19"/>
      <c r="AT179" s="19"/>
      <c r="AU179" s="19"/>
      <c r="AV179" s="19"/>
      <c r="AW179" s="19"/>
      <c r="AX179" s="19"/>
      <c r="AY179" s="19"/>
      <c r="AZ179" s="19">
        <f t="shared" si="40"/>
        <v>500000000</v>
      </c>
      <c r="BA179" s="19">
        <v>500000000</v>
      </c>
      <c r="BB179" s="19"/>
      <c r="BC179" s="19"/>
      <c r="BD179" s="19"/>
      <c r="BE179" s="19"/>
      <c r="BF179" s="19"/>
      <c r="BG179" s="19"/>
      <c r="BH179" s="19"/>
      <c r="BI179" s="19"/>
      <c r="BJ179" s="19"/>
      <c r="BK179" s="19"/>
      <c r="BL179" s="19"/>
      <c r="BM179" s="19"/>
      <c r="BN179" s="19"/>
      <c r="BO179" s="19">
        <f t="shared" si="41"/>
        <v>500000000</v>
      </c>
      <c r="BP179" s="19">
        <v>0</v>
      </c>
      <c r="BQ179" s="19"/>
      <c r="BR179" s="19"/>
      <c r="BS179" s="19"/>
      <c r="BT179" s="19"/>
      <c r="BU179" s="19"/>
      <c r="BV179" s="19"/>
      <c r="BW179" s="19"/>
      <c r="BX179" s="19"/>
      <c r="BY179" s="19"/>
      <c r="BZ179" s="19"/>
      <c r="CA179" s="19"/>
      <c r="CB179" s="19"/>
      <c r="CC179" s="24" t="s">
        <v>102</v>
      </c>
      <c r="CD179" s="19">
        <f t="shared" si="42"/>
        <v>0</v>
      </c>
      <c r="CE179" s="20">
        <v>2024258990046</v>
      </c>
      <c r="CF179" s="48" t="str">
        <f>+_xlfn.XLOOKUP(P179,'[1]x METAS'!$AD$3:$AD$408,'[1]x METAS'!$AF$3:$AF$408,FALSE,0,1)</f>
        <v>Secretaría de Gobierno</v>
      </c>
    </row>
    <row r="180" spans="1:84" hidden="1" x14ac:dyDescent="0.25">
      <c r="A180" s="49" t="s">
        <v>658</v>
      </c>
      <c r="B180" s="12" t="s">
        <v>445</v>
      </c>
      <c r="C180" s="12" t="s">
        <v>446</v>
      </c>
      <c r="D180" s="13">
        <v>450200300</v>
      </c>
      <c r="E180" s="12" t="s">
        <v>656</v>
      </c>
      <c r="F180" s="12" t="s">
        <v>659</v>
      </c>
      <c r="G180" s="14">
        <v>14</v>
      </c>
      <c r="H180" s="12" t="s">
        <v>91</v>
      </c>
      <c r="I180" s="14">
        <v>0</v>
      </c>
      <c r="J180" s="14"/>
      <c r="K180" s="15" t="e">
        <f t="shared" si="30"/>
        <v>#DIV/0!</v>
      </c>
      <c r="L180" s="15"/>
      <c r="M180" s="14">
        <v>7</v>
      </c>
      <c r="N180" s="14">
        <v>7</v>
      </c>
      <c r="O180" s="16">
        <v>0</v>
      </c>
      <c r="P180" s="16" t="str">
        <f>+_xlfn.XLOOKUP(F180,'[1]x METAS'!$X$3:$X$408,'[1]x METAS'!$AD$3:$AD$408,FALSE,0,1)</f>
        <v xml:space="preserve">Realizar mantenimiento a 14 salones comunales </v>
      </c>
      <c r="Q180" s="17" t="b">
        <f>+_xlfn.XLOOKUP(P180,[2]Sheet!$C$6:$C$2261,[2]Sheet!$G$6:$G$2261,FALSE,0,1)</f>
        <v>0</v>
      </c>
      <c r="R180" s="16"/>
      <c r="S180" s="16"/>
      <c r="T180" s="16"/>
      <c r="U180" s="16"/>
      <c r="V180" s="16"/>
      <c r="W180" s="19">
        <v>0</v>
      </c>
      <c r="X180" s="19"/>
      <c r="Y180" s="19"/>
      <c r="Z180" s="19"/>
      <c r="AA180" s="19"/>
      <c r="AB180" s="19"/>
      <c r="AC180" s="19"/>
      <c r="AD180" s="19"/>
      <c r="AE180" s="19"/>
      <c r="AF180" s="19"/>
      <c r="AG180" s="19"/>
      <c r="AH180" s="19"/>
      <c r="AI180" s="19"/>
      <c r="AJ180" s="12"/>
      <c r="AK180" s="19">
        <f t="shared" si="39"/>
        <v>0</v>
      </c>
      <c r="AL180" s="19">
        <v>575000000</v>
      </c>
      <c r="AM180" s="19"/>
      <c r="AN180" s="19"/>
      <c r="AO180" s="19"/>
      <c r="AP180" s="19"/>
      <c r="AQ180" s="19"/>
      <c r="AR180" s="19"/>
      <c r="AS180" s="19"/>
      <c r="AT180" s="19"/>
      <c r="AU180" s="19"/>
      <c r="AV180" s="19"/>
      <c r="AW180" s="19"/>
      <c r="AX180" s="19"/>
      <c r="AY180" s="19"/>
      <c r="AZ180" s="19">
        <f t="shared" si="40"/>
        <v>575000000</v>
      </c>
      <c r="BA180" s="19">
        <v>575000000</v>
      </c>
      <c r="BB180" s="19"/>
      <c r="BC180" s="19"/>
      <c r="BD180" s="19"/>
      <c r="BE180" s="19"/>
      <c r="BF180" s="19"/>
      <c r="BG180" s="19"/>
      <c r="BH180" s="19"/>
      <c r="BI180" s="19"/>
      <c r="BJ180" s="19"/>
      <c r="BK180" s="19"/>
      <c r="BL180" s="19"/>
      <c r="BM180" s="19"/>
      <c r="BN180" s="19"/>
      <c r="BO180" s="19">
        <f t="shared" si="41"/>
        <v>575000000</v>
      </c>
      <c r="BP180" s="19">
        <v>0</v>
      </c>
      <c r="BQ180" s="19"/>
      <c r="BR180" s="19"/>
      <c r="BS180" s="19"/>
      <c r="BT180" s="19"/>
      <c r="BU180" s="19"/>
      <c r="BV180" s="19"/>
      <c r="BW180" s="19"/>
      <c r="BX180" s="19"/>
      <c r="BY180" s="19"/>
      <c r="BZ180" s="19"/>
      <c r="CA180" s="19"/>
      <c r="CB180" s="19"/>
      <c r="CC180" s="24" t="s">
        <v>102</v>
      </c>
      <c r="CD180" s="19">
        <f t="shared" si="42"/>
        <v>0</v>
      </c>
      <c r="CE180" s="20">
        <v>2024258990046</v>
      </c>
      <c r="CF180" s="48" t="str">
        <f>+_xlfn.XLOOKUP(P180,'[1]x METAS'!$AD$3:$AD$408,'[1]x METAS'!$AF$3:$AF$408,FALSE,0,1)</f>
        <v>Secretaría de Gobierno</v>
      </c>
    </row>
    <row r="181" spans="1:84" hidden="1" x14ac:dyDescent="0.25">
      <c r="A181" s="49" t="s">
        <v>660</v>
      </c>
      <c r="B181" s="12" t="s">
        <v>445</v>
      </c>
      <c r="C181" s="12" t="s">
        <v>446</v>
      </c>
      <c r="D181" s="13" t="s">
        <v>661</v>
      </c>
      <c r="E181" s="12" t="s">
        <v>662</v>
      </c>
      <c r="F181" s="12" t="s">
        <v>663</v>
      </c>
      <c r="G181" s="14">
        <v>1</v>
      </c>
      <c r="H181" s="12" t="s">
        <v>91</v>
      </c>
      <c r="I181" s="14">
        <v>0</v>
      </c>
      <c r="J181" s="14"/>
      <c r="K181" s="15" t="e">
        <f t="shared" si="30"/>
        <v>#DIV/0!</v>
      </c>
      <c r="L181" s="15"/>
      <c r="M181" s="14">
        <v>0.25</v>
      </c>
      <c r="N181" s="14">
        <v>0.75</v>
      </c>
      <c r="O181" s="16">
        <v>0</v>
      </c>
      <c r="P181" s="16" t="str">
        <f>+_xlfn.XLOOKUP(F181,'[1]x METAS'!$X$3:$X$408,'[1]x METAS'!$AD$3:$AD$408,FALSE,0,1)</f>
        <v>Construir 1 salón polifuncional comunal  en la zona rural del municipio</v>
      </c>
      <c r="Q181" s="17" t="b">
        <f>+_xlfn.XLOOKUP(P181,[2]Sheet!$C$6:$C$2261,[2]Sheet!$G$6:$G$2261,FALSE,0,1)</f>
        <v>0</v>
      </c>
      <c r="R181" s="16"/>
      <c r="S181" s="16"/>
      <c r="T181" s="16"/>
      <c r="U181" s="16"/>
      <c r="V181" s="16"/>
      <c r="W181" s="19">
        <v>0</v>
      </c>
      <c r="X181" s="19"/>
      <c r="Y181" s="19"/>
      <c r="Z181" s="19"/>
      <c r="AA181" s="19"/>
      <c r="AB181" s="19"/>
      <c r="AC181" s="19"/>
      <c r="AD181" s="19"/>
      <c r="AE181" s="19"/>
      <c r="AF181" s="19"/>
      <c r="AG181" s="19"/>
      <c r="AH181" s="19"/>
      <c r="AI181" s="19"/>
      <c r="AJ181" s="12"/>
      <c r="AK181" s="19">
        <f t="shared" si="39"/>
        <v>0</v>
      </c>
      <c r="AL181" s="19">
        <v>312500000</v>
      </c>
      <c r="AM181" s="19"/>
      <c r="AN181" s="19"/>
      <c r="AO181" s="19"/>
      <c r="AP181" s="19"/>
      <c r="AQ181" s="19"/>
      <c r="AR181" s="19"/>
      <c r="AS181" s="19"/>
      <c r="AT181" s="19"/>
      <c r="AU181" s="19"/>
      <c r="AV181" s="19"/>
      <c r="AW181" s="19"/>
      <c r="AX181" s="19"/>
      <c r="AY181" s="19"/>
      <c r="AZ181" s="19">
        <f t="shared" si="40"/>
        <v>312500000</v>
      </c>
      <c r="BA181" s="19">
        <v>937500000</v>
      </c>
      <c r="BB181" s="19"/>
      <c r="BC181" s="19"/>
      <c r="BD181" s="19"/>
      <c r="BE181" s="19"/>
      <c r="BF181" s="19"/>
      <c r="BG181" s="19"/>
      <c r="BH181" s="19"/>
      <c r="BI181" s="19"/>
      <c r="BJ181" s="19"/>
      <c r="BK181" s="19"/>
      <c r="BL181" s="19"/>
      <c r="BM181" s="19"/>
      <c r="BN181" s="19"/>
      <c r="BO181" s="19">
        <f t="shared" si="41"/>
        <v>937500000</v>
      </c>
      <c r="BP181" s="19">
        <v>0</v>
      </c>
      <c r="BQ181" s="19"/>
      <c r="BR181" s="19"/>
      <c r="BS181" s="19"/>
      <c r="BT181" s="19"/>
      <c r="BU181" s="19"/>
      <c r="BV181" s="19"/>
      <c r="BW181" s="19"/>
      <c r="BX181" s="19"/>
      <c r="BY181" s="19"/>
      <c r="BZ181" s="19"/>
      <c r="CA181" s="19"/>
      <c r="CB181" s="19"/>
      <c r="CC181" s="24" t="s">
        <v>102</v>
      </c>
      <c r="CD181" s="19">
        <f t="shared" si="42"/>
        <v>0</v>
      </c>
      <c r="CE181" s="20">
        <v>2024258990046</v>
      </c>
      <c r="CF181" s="48" t="str">
        <f>+_xlfn.XLOOKUP(P181,'[1]x METAS'!$AD$3:$AD$408,'[1]x METAS'!$AF$3:$AF$408,FALSE,0,1)</f>
        <v>Secretaría de Gobierno</v>
      </c>
    </row>
    <row r="182" spans="1:84" hidden="1" x14ac:dyDescent="0.25">
      <c r="A182" s="49" t="s">
        <v>664</v>
      </c>
      <c r="B182" s="12" t="s">
        <v>445</v>
      </c>
      <c r="C182" s="12" t="s">
        <v>446</v>
      </c>
      <c r="D182" s="13" t="s">
        <v>661</v>
      </c>
      <c r="E182" s="12" t="s">
        <v>662</v>
      </c>
      <c r="F182" s="12" t="s">
        <v>665</v>
      </c>
      <c r="G182" s="14">
        <v>1</v>
      </c>
      <c r="H182" s="12" t="s">
        <v>91</v>
      </c>
      <c r="I182" s="14">
        <v>0</v>
      </c>
      <c r="J182" s="14"/>
      <c r="K182" s="15" t="e">
        <f t="shared" si="30"/>
        <v>#DIV/0!</v>
      </c>
      <c r="L182" s="15"/>
      <c r="M182" s="14">
        <v>1</v>
      </c>
      <c r="N182" s="14">
        <v>0</v>
      </c>
      <c r="O182" s="16">
        <v>0</v>
      </c>
      <c r="P182" s="16" t="str">
        <f>+_xlfn.XLOOKUP(F182,'[1]x METAS'!$X$3:$X$408,'[1]x METAS'!$AD$3:$AD$408,FALSE,0,1)</f>
        <v>Estructurar y gestionar (1) proyecto para la habilitación de un espacio comunal en la zona urbana de Zipaquirá</v>
      </c>
      <c r="Q182" s="17" t="b">
        <f>+_xlfn.XLOOKUP(P182,[2]Sheet!$C$6:$C$2261,[2]Sheet!$G$6:$G$2261,FALSE,0,1)</f>
        <v>0</v>
      </c>
      <c r="R182" s="16"/>
      <c r="S182" s="16"/>
      <c r="T182" s="16"/>
      <c r="U182" s="16"/>
      <c r="V182" s="16"/>
      <c r="W182" s="19">
        <v>0</v>
      </c>
      <c r="X182" s="19"/>
      <c r="Y182" s="19"/>
      <c r="Z182" s="19"/>
      <c r="AA182" s="19"/>
      <c r="AB182" s="19"/>
      <c r="AC182" s="19"/>
      <c r="AD182" s="19"/>
      <c r="AE182" s="19"/>
      <c r="AF182" s="19"/>
      <c r="AG182" s="19"/>
      <c r="AH182" s="19"/>
      <c r="AI182" s="19"/>
      <c r="AJ182" s="12"/>
      <c r="AK182" s="19">
        <f t="shared" si="39"/>
        <v>0</v>
      </c>
      <c r="AL182" s="19">
        <v>250000000</v>
      </c>
      <c r="AM182" s="19"/>
      <c r="AN182" s="19"/>
      <c r="AO182" s="19"/>
      <c r="AP182" s="19"/>
      <c r="AQ182" s="19"/>
      <c r="AR182" s="19"/>
      <c r="AS182" s="19"/>
      <c r="AT182" s="19"/>
      <c r="AU182" s="19"/>
      <c r="AV182" s="19"/>
      <c r="AW182" s="19"/>
      <c r="AX182" s="19"/>
      <c r="AY182" s="19"/>
      <c r="AZ182" s="19">
        <f t="shared" si="40"/>
        <v>250000000</v>
      </c>
      <c r="BA182" s="19">
        <v>0</v>
      </c>
      <c r="BB182" s="19"/>
      <c r="BC182" s="19"/>
      <c r="BD182" s="19"/>
      <c r="BE182" s="19"/>
      <c r="BF182" s="19"/>
      <c r="BG182" s="19"/>
      <c r="BH182" s="19"/>
      <c r="BI182" s="19"/>
      <c r="BJ182" s="19"/>
      <c r="BK182" s="19"/>
      <c r="BL182" s="19"/>
      <c r="BM182" s="19"/>
      <c r="BN182" s="19"/>
      <c r="BO182" s="19">
        <f t="shared" si="41"/>
        <v>0</v>
      </c>
      <c r="BP182" s="19">
        <v>0</v>
      </c>
      <c r="BQ182" s="19"/>
      <c r="BR182" s="19"/>
      <c r="BS182" s="19"/>
      <c r="BT182" s="19"/>
      <c r="BU182" s="19"/>
      <c r="BV182" s="19"/>
      <c r="BW182" s="19"/>
      <c r="BX182" s="19"/>
      <c r="BY182" s="19"/>
      <c r="BZ182" s="19"/>
      <c r="CA182" s="19"/>
      <c r="CB182" s="19"/>
      <c r="CC182" s="24" t="s">
        <v>102</v>
      </c>
      <c r="CD182" s="19">
        <f t="shared" si="42"/>
        <v>0</v>
      </c>
      <c r="CE182" s="20">
        <v>2024258990046</v>
      </c>
      <c r="CF182" s="48" t="str">
        <f>+_xlfn.XLOOKUP(P182,'[1]x METAS'!$AD$3:$AD$408,'[1]x METAS'!$AF$3:$AF$408,FALSE,0,1)</f>
        <v>Secretaría de Gobierno</v>
      </c>
    </row>
    <row r="183" spans="1:84" hidden="1" x14ac:dyDescent="0.25">
      <c r="A183" s="49" t="s">
        <v>666</v>
      </c>
      <c r="B183" s="12" t="s">
        <v>445</v>
      </c>
      <c r="C183" s="12" t="s">
        <v>446</v>
      </c>
      <c r="D183" s="13">
        <v>450203500</v>
      </c>
      <c r="E183" s="12" t="s">
        <v>466</v>
      </c>
      <c r="F183" s="12" t="s">
        <v>667</v>
      </c>
      <c r="G183" s="14">
        <v>1</v>
      </c>
      <c r="H183" s="12" t="s">
        <v>91</v>
      </c>
      <c r="I183" s="14">
        <v>0</v>
      </c>
      <c r="J183" s="14"/>
      <c r="K183" s="15" t="e">
        <f t="shared" si="30"/>
        <v>#DIV/0!</v>
      </c>
      <c r="L183" s="15"/>
      <c r="M183" s="14">
        <v>0.5</v>
      </c>
      <c r="N183" s="14">
        <v>0.5</v>
      </c>
      <c r="O183" s="16">
        <v>0</v>
      </c>
      <c r="P183" s="16" t="str">
        <f>+_xlfn.XLOOKUP(F183,'[1]x METAS'!$X$3:$X$408,'[1]x METAS'!$AD$3:$AD$408,FALSE,0,1)</f>
        <v xml:space="preserve">Realizar diagnóstico y un (1) documento denominado Plan de Acción de Libertad Religiosa, de Cultos y Conciencia. </v>
      </c>
      <c r="Q183" s="17" t="b">
        <f>+_xlfn.XLOOKUP(P183,[2]Sheet!$C$6:$C$2261,[2]Sheet!$G$6:$G$2261,FALSE,0,1)</f>
        <v>0</v>
      </c>
      <c r="R183" s="16"/>
      <c r="S183" s="16"/>
      <c r="T183" s="16"/>
      <c r="U183" s="16"/>
      <c r="V183" s="16"/>
      <c r="W183" s="19">
        <v>0</v>
      </c>
      <c r="X183" s="19"/>
      <c r="Y183" s="19"/>
      <c r="Z183" s="19"/>
      <c r="AA183" s="19"/>
      <c r="AB183" s="19"/>
      <c r="AC183" s="19"/>
      <c r="AD183" s="19"/>
      <c r="AE183" s="19"/>
      <c r="AF183" s="19"/>
      <c r="AG183" s="19"/>
      <c r="AH183" s="19"/>
      <c r="AI183" s="19"/>
      <c r="AJ183" s="12"/>
      <c r="AK183" s="19">
        <f t="shared" si="39"/>
        <v>0</v>
      </c>
      <c r="AL183" s="19">
        <v>25000000</v>
      </c>
      <c r="AM183" s="19"/>
      <c r="AN183" s="19"/>
      <c r="AO183" s="19"/>
      <c r="AP183" s="19"/>
      <c r="AQ183" s="19"/>
      <c r="AR183" s="19"/>
      <c r="AS183" s="19"/>
      <c r="AT183" s="19"/>
      <c r="AU183" s="19"/>
      <c r="AV183" s="19"/>
      <c r="AW183" s="19"/>
      <c r="AX183" s="19"/>
      <c r="AY183" s="19"/>
      <c r="AZ183" s="19">
        <f t="shared" si="40"/>
        <v>25000000</v>
      </c>
      <c r="BA183" s="19">
        <v>25000000</v>
      </c>
      <c r="BB183" s="19"/>
      <c r="BC183" s="19"/>
      <c r="BD183" s="19"/>
      <c r="BE183" s="19"/>
      <c r="BF183" s="19"/>
      <c r="BG183" s="19"/>
      <c r="BH183" s="19"/>
      <c r="BI183" s="19"/>
      <c r="BJ183" s="19"/>
      <c r="BK183" s="19"/>
      <c r="BL183" s="19"/>
      <c r="BM183" s="19"/>
      <c r="BN183" s="19"/>
      <c r="BO183" s="19">
        <f t="shared" si="41"/>
        <v>25000000</v>
      </c>
      <c r="BP183" s="19">
        <v>0</v>
      </c>
      <c r="BQ183" s="19"/>
      <c r="BR183" s="19"/>
      <c r="BS183" s="19"/>
      <c r="BT183" s="19"/>
      <c r="BU183" s="19"/>
      <c r="BV183" s="19"/>
      <c r="BW183" s="19"/>
      <c r="BX183" s="19"/>
      <c r="BY183" s="19"/>
      <c r="BZ183" s="19"/>
      <c r="CA183" s="19"/>
      <c r="CB183" s="19"/>
      <c r="CC183" s="24" t="s">
        <v>102</v>
      </c>
      <c r="CD183" s="19">
        <f t="shared" si="42"/>
        <v>0</v>
      </c>
      <c r="CE183" s="20">
        <v>2024258990046</v>
      </c>
      <c r="CF183" s="48" t="str">
        <f>+_xlfn.XLOOKUP(P183,'[1]x METAS'!$AD$3:$AD$408,'[1]x METAS'!$AF$3:$AF$408,FALSE,0,1)</f>
        <v>Secretaría de Gobierno</v>
      </c>
    </row>
    <row r="184" spans="1:84" hidden="1" x14ac:dyDescent="0.25">
      <c r="A184" s="49" t="s">
        <v>668</v>
      </c>
      <c r="B184" s="12" t="s">
        <v>445</v>
      </c>
      <c r="C184" s="12" t="s">
        <v>446</v>
      </c>
      <c r="D184" s="13" t="s">
        <v>669</v>
      </c>
      <c r="E184" s="12" t="s">
        <v>670</v>
      </c>
      <c r="F184" s="12" t="s">
        <v>671</v>
      </c>
      <c r="G184" s="14">
        <v>4</v>
      </c>
      <c r="H184" s="12" t="s">
        <v>91</v>
      </c>
      <c r="I184" s="14">
        <v>0</v>
      </c>
      <c r="J184" s="14"/>
      <c r="K184" s="15" t="e">
        <f t="shared" si="30"/>
        <v>#DIV/0!</v>
      </c>
      <c r="L184" s="15"/>
      <c r="M184" s="14">
        <v>0</v>
      </c>
      <c r="N184" s="14">
        <v>4</v>
      </c>
      <c r="O184" s="16">
        <v>0</v>
      </c>
      <c r="P184" s="16" t="str">
        <f>+_xlfn.XLOOKUP(F184,'[1]x METAS'!$X$3:$X$408,'[1]x METAS'!$AD$3:$AD$408,FALSE,0,1)</f>
        <v>Apoyar 4 proyectos de impacto presentado por las instancias de partcipación a través de presupuestos participactivos</v>
      </c>
      <c r="Q184" s="17" t="b">
        <f>+_xlfn.XLOOKUP(P184,[2]Sheet!$C$6:$C$2261,[2]Sheet!$G$6:$G$2261,FALSE,0,1)</f>
        <v>0</v>
      </c>
      <c r="R184" s="16"/>
      <c r="S184" s="16"/>
      <c r="T184" s="16"/>
      <c r="U184" s="16"/>
      <c r="V184" s="16"/>
      <c r="W184" s="19">
        <v>0</v>
      </c>
      <c r="X184" s="19"/>
      <c r="Y184" s="19"/>
      <c r="Z184" s="19"/>
      <c r="AA184" s="19"/>
      <c r="AB184" s="19"/>
      <c r="AC184" s="19"/>
      <c r="AD184" s="19"/>
      <c r="AE184" s="19"/>
      <c r="AF184" s="19"/>
      <c r="AG184" s="19"/>
      <c r="AH184" s="19"/>
      <c r="AI184" s="19"/>
      <c r="AJ184" s="12"/>
      <c r="AK184" s="19">
        <f t="shared" si="39"/>
        <v>0</v>
      </c>
      <c r="AL184" s="19">
        <v>0</v>
      </c>
      <c r="AM184" s="19"/>
      <c r="AN184" s="19"/>
      <c r="AO184" s="19"/>
      <c r="AP184" s="19"/>
      <c r="AQ184" s="19"/>
      <c r="AR184" s="19"/>
      <c r="AS184" s="19"/>
      <c r="AT184" s="19"/>
      <c r="AU184" s="19"/>
      <c r="AV184" s="19"/>
      <c r="AW184" s="19"/>
      <c r="AX184" s="19"/>
      <c r="AY184" s="19"/>
      <c r="AZ184" s="19">
        <f t="shared" si="40"/>
        <v>0</v>
      </c>
      <c r="BA184" s="19">
        <v>310000000</v>
      </c>
      <c r="BB184" s="19"/>
      <c r="BC184" s="19"/>
      <c r="BD184" s="19"/>
      <c r="BE184" s="19"/>
      <c r="BF184" s="19"/>
      <c r="BG184" s="19"/>
      <c r="BH184" s="19"/>
      <c r="BI184" s="19"/>
      <c r="BJ184" s="19"/>
      <c r="BK184" s="19"/>
      <c r="BL184" s="19"/>
      <c r="BM184" s="19"/>
      <c r="BN184" s="19"/>
      <c r="BO184" s="19">
        <f t="shared" si="41"/>
        <v>310000000</v>
      </c>
      <c r="BP184" s="19">
        <v>0</v>
      </c>
      <c r="BQ184" s="19"/>
      <c r="BR184" s="19"/>
      <c r="BS184" s="19"/>
      <c r="BT184" s="19"/>
      <c r="BU184" s="19"/>
      <c r="BV184" s="19"/>
      <c r="BW184" s="19"/>
      <c r="BX184" s="19"/>
      <c r="BY184" s="19"/>
      <c r="BZ184" s="19"/>
      <c r="CA184" s="19"/>
      <c r="CB184" s="19"/>
      <c r="CC184" s="24" t="s">
        <v>102</v>
      </c>
      <c r="CD184" s="19">
        <f t="shared" si="42"/>
        <v>0</v>
      </c>
      <c r="CE184" s="20">
        <v>2024258990046</v>
      </c>
      <c r="CF184" s="48" t="str">
        <f>+_xlfn.XLOOKUP(P184,'[1]x METAS'!$AD$3:$AD$408,'[1]x METAS'!$AF$3:$AF$408,FALSE,0,1)</f>
        <v>Secretaría de Gobierno</v>
      </c>
    </row>
    <row r="185" spans="1:84" hidden="1" x14ac:dyDescent="0.25">
      <c r="A185" s="49" t="s">
        <v>672</v>
      </c>
      <c r="B185" s="12" t="s">
        <v>445</v>
      </c>
      <c r="C185" s="12" t="s">
        <v>446</v>
      </c>
      <c r="D185" s="13" t="s">
        <v>673</v>
      </c>
      <c r="E185" s="12" t="s">
        <v>166</v>
      </c>
      <c r="F185" s="12" t="s">
        <v>674</v>
      </c>
      <c r="G185" s="14">
        <v>1</v>
      </c>
      <c r="H185" s="12" t="s">
        <v>114</v>
      </c>
      <c r="I185" s="14">
        <v>0</v>
      </c>
      <c r="J185" s="14"/>
      <c r="K185" s="15" t="e">
        <f t="shared" si="30"/>
        <v>#DIV/0!</v>
      </c>
      <c r="L185" s="15"/>
      <c r="M185" s="14">
        <v>1</v>
      </c>
      <c r="N185" s="14">
        <v>1</v>
      </c>
      <c r="O185" s="16">
        <v>1</v>
      </c>
      <c r="P185" s="16" t="str">
        <f>+_xlfn.XLOOKUP(F185,'[1]x METAS'!$X$3:$X$408,'[1]x METAS'!$AD$3:$AD$408,FALSE,0,1)</f>
        <v>Crear e implementar 1 Ruta de Atención Integral para el restablecimiento de los derechos de los Niños, Niñas, Adolescentes y Jóvenes dentro del Sistema de Responsabilidad Penal para Adolescentes (SRPA).</v>
      </c>
      <c r="Q185" s="17" t="b">
        <f>+_xlfn.XLOOKUP(P185,[2]Sheet!$C$6:$C$2261,[2]Sheet!$G$6:$G$2261,FALSE,0,1)</f>
        <v>0</v>
      </c>
      <c r="R185" s="16"/>
      <c r="S185" s="16"/>
      <c r="T185" s="16"/>
      <c r="U185" s="16"/>
      <c r="V185" s="16"/>
      <c r="W185" s="19">
        <v>0</v>
      </c>
      <c r="X185" s="19"/>
      <c r="Y185" s="19"/>
      <c r="Z185" s="19"/>
      <c r="AA185" s="19"/>
      <c r="AB185" s="19"/>
      <c r="AC185" s="19"/>
      <c r="AD185" s="19"/>
      <c r="AE185" s="19"/>
      <c r="AF185" s="19"/>
      <c r="AG185" s="19"/>
      <c r="AH185" s="19"/>
      <c r="AI185" s="19"/>
      <c r="AJ185" s="12"/>
      <c r="AK185" s="19">
        <f t="shared" si="39"/>
        <v>0</v>
      </c>
      <c r="AL185" s="19">
        <v>22000000</v>
      </c>
      <c r="AM185" s="19"/>
      <c r="AN185" s="19"/>
      <c r="AO185" s="19"/>
      <c r="AP185" s="19"/>
      <c r="AQ185" s="19"/>
      <c r="AR185" s="19"/>
      <c r="AS185" s="19"/>
      <c r="AT185" s="19"/>
      <c r="AU185" s="19"/>
      <c r="AV185" s="19"/>
      <c r="AW185" s="19"/>
      <c r="AX185" s="19"/>
      <c r="AY185" s="19"/>
      <c r="AZ185" s="19">
        <f t="shared" si="40"/>
        <v>22000000</v>
      </c>
      <c r="BA185" s="19">
        <v>22000000</v>
      </c>
      <c r="BB185" s="19"/>
      <c r="BC185" s="19"/>
      <c r="BD185" s="19"/>
      <c r="BE185" s="19"/>
      <c r="BF185" s="19"/>
      <c r="BG185" s="19"/>
      <c r="BH185" s="19"/>
      <c r="BI185" s="19"/>
      <c r="BJ185" s="19"/>
      <c r="BK185" s="19"/>
      <c r="BL185" s="19"/>
      <c r="BM185" s="19"/>
      <c r="BN185" s="19"/>
      <c r="BO185" s="19">
        <f t="shared" si="41"/>
        <v>22000000</v>
      </c>
      <c r="BP185" s="19">
        <v>22000000</v>
      </c>
      <c r="BQ185" s="19"/>
      <c r="BR185" s="19"/>
      <c r="BS185" s="19"/>
      <c r="BT185" s="19"/>
      <c r="BU185" s="19"/>
      <c r="BV185" s="19"/>
      <c r="BW185" s="19"/>
      <c r="BX185" s="19"/>
      <c r="BY185" s="19"/>
      <c r="BZ185" s="19"/>
      <c r="CA185" s="19"/>
      <c r="CB185" s="19"/>
      <c r="CC185" s="24" t="s">
        <v>102</v>
      </c>
      <c r="CD185" s="19">
        <f t="shared" si="42"/>
        <v>22000000</v>
      </c>
      <c r="CE185" s="20">
        <v>2024258990040</v>
      </c>
      <c r="CF185" s="48" t="str">
        <f>+_xlfn.XLOOKUP(P185,'[1]x METAS'!$AD$3:$AD$408,'[1]x METAS'!$AF$3:$AF$408,FALSE,0,1)</f>
        <v>Secretaría de Gobierno</v>
      </c>
    </row>
    <row r="186" spans="1:84" hidden="1" x14ac:dyDescent="0.25">
      <c r="A186" s="49" t="s">
        <v>675</v>
      </c>
      <c r="B186" s="12" t="s">
        <v>445</v>
      </c>
      <c r="C186" s="12" t="s">
        <v>446</v>
      </c>
      <c r="D186" s="13">
        <v>410103800</v>
      </c>
      <c r="E186" s="12" t="s">
        <v>676</v>
      </c>
      <c r="F186" s="12" t="s">
        <v>677</v>
      </c>
      <c r="G186" s="14">
        <v>108</v>
      </c>
      <c r="H186" s="12" t="s">
        <v>91</v>
      </c>
      <c r="I186" s="14">
        <v>12</v>
      </c>
      <c r="J186" s="14"/>
      <c r="K186" s="15">
        <f t="shared" si="30"/>
        <v>0</v>
      </c>
      <c r="L186" s="15"/>
      <c r="M186" s="14">
        <v>32</v>
      </c>
      <c r="N186" s="14">
        <v>32</v>
      </c>
      <c r="O186" s="16">
        <v>32</v>
      </c>
      <c r="P186" s="16" t="str">
        <f>+_xlfn.XLOOKUP(F186,'[1]x METAS'!$X$3:$X$408,'[1]x METAS'!$AD$3:$AD$408,FALSE,0,1)</f>
        <v>Realizar apoyo técnico, financiero y logístico a 108 jornadas de participación y representación de las VCA establecidas en la Ley 1448</v>
      </c>
      <c r="Q186" s="17">
        <f>+_xlfn.XLOOKUP(P186,[2]Sheet!$C$6:$C$2261,[2]Sheet!$G$6:$G$2261,FALSE,0,1)</f>
        <v>7000000</v>
      </c>
      <c r="R186" s="18">
        <f>+_xlfn.XLOOKUP(P186,[2]Sheet!$C$2:$C$2261,[2]Sheet!$J$2:$J$2261,FALSE,0,1)</f>
        <v>0</v>
      </c>
      <c r="S186" s="15">
        <f>+R186/Q186</f>
        <v>0</v>
      </c>
      <c r="T186" s="15"/>
      <c r="U186" s="15"/>
      <c r="V186" s="15"/>
      <c r="W186" s="19">
        <v>10000000</v>
      </c>
      <c r="X186" s="19"/>
      <c r="Y186" s="19"/>
      <c r="Z186" s="19"/>
      <c r="AA186" s="19"/>
      <c r="AB186" s="19"/>
      <c r="AC186" s="19"/>
      <c r="AD186" s="19"/>
      <c r="AE186" s="19"/>
      <c r="AF186" s="19"/>
      <c r="AG186" s="19"/>
      <c r="AH186" s="19"/>
      <c r="AI186" s="19"/>
      <c r="AJ186" s="12"/>
      <c r="AK186" s="19">
        <f t="shared" si="39"/>
        <v>10000000</v>
      </c>
      <c r="AL186" s="19">
        <v>30666666</v>
      </c>
      <c r="AM186" s="19"/>
      <c r="AN186" s="19"/>
      <c r="AO186" s="19"/>
      <c r="AP186" s="19"/>
      <c r="AQ186" s="19"/>
      <c r="AR186" s="19"/>
      <c r="AS186" s="19"/>
      <c r="AT186" s="19"/>
      <c r="AU186" s="19"/>
      <c r="AV186" s="19"/>
      <c r="AW186" s="19"/>
      <c r="AX186" s="19"/>
      <c r="AY186" s="19"/>
      <c r="AZ186" s="19">
        <f t="shared" si="40"/>
        <v>30666666</v>
      </c>
      <c r="BA186" s="19">
        <v>30666666</v>
      </c>
      <c r="BB186" s="19"/>
      <c r="BC186" s="19"/>
      <c r="BD186" s="19"/>
      <c r="BE186" s="19"/>
      <c r="BF186" s="19"/>
      <c r="BG186" s="19"/>
      <c r="BH186" s="19"/>
      <c r="BI186" s="19"/>
      <c r="BJ186" s="19"/>
      <c r="BK186" s="19"/>
      <c r="BL186" s="19"/>
      <c r="BM186" s="19"/>
      <c r="BN186" s="19"/>
      <c r="BO186" s="19">
        <f t="shared" si="41"/>
        <v>30666666</v>
      </c>
      <c r="BP186" s="19">
        <v>30666666</v>
      </c>
      <c r="BQ186" s="19"/>
      <c r="BR186" s="19"/>
      <c r="BS186" s="19"/>
      <c r="BT186" s="19"/>
      <c r="BU186" s="19"/>
      <c r="BV186" s="19"/>
      <c r="BW186" s="19"/>
      <c r="BX186" s="19"/>
      <c r="BY186" s="19"/>
      <c r="BZ186" s="19"/>
      <c r="CA186" s="19"/>
      <c r="CB186" s="19"/>
      <c r="CC186" s="24" t="s">
        <v>102</v>
      </c>
      <c r="CD186" s="19">
        <f t="shared" si="42"/>
        <v>30666666</v>
      </c>
      <c r="CE186" s="20">
        <v>2024258990043</v>
      </c>
      <c r="CF186" s="48" t="str">
        <f>+_xlfn.XLOOKUP(P186,'[1]x METAS'!$AD$3:$AD$408,'[1]x METAS'!$AF$3:$AF$408,FALSE,0,1)</f>
        <v>Secretaría de Gobierno</v>
      </c>
    </row>
    <row r="187" spans="1:84" hidden="1" x14ac:dyDescent="0.25">
      <c r="A187" s="49" t="s">
        <v>678</v>
      </c>
      <c r="B187" s="12" t="s">
        <v>445</v>
      </c>
      <c r="C187" s="12" t="s">
        <v>446</v>
      </c>
      <c r="D187" s="13">
        <v>410103804</v>
      </c>
      <c r="E187" s="12" t="s">
        <v>679</v>
      </c>
      <c r="F187" s="12" t="s">
        <v>680</v>
      </c>
      <c r="G187" s="14">
        <v>6</v>
      </c>
      <c r="H187" s="12" t="s">
        <v>91</v>
      </c>
      <c r="I187" s="14">
        <v>1</v>
      </c>
      <c r="J187" s="14"/>
      <c r="K187" s="15">
        <f t="shared" si="30"/>
        <v>0</v>
      </c>
      <c r="L187" s="15"/>
      <c r="M187" s="14">
        <v>2</v>
      </c>
      <c r="N187" s="14">
        <v>2</v>
      </c>
      <c r="O187" s="16">
        <v>1</v>
      </c>
      <c r="P187" s="16" t="str">
        <f>+_xlfn.XLOOKUP(F187,'[1]x METAS'!$X$3:$X$408,'[1]x METAS'!$AD$3:$AD$408,FALSE,0,1)</f>
        <v xml:space="preserve">Realizar la convocatoria y brindar apoyo técnico a 6 proyectos de incidencia social e incentivos a organizaciones VCA </v>
      </c>
      <c r="Q187" s="17" t="b">
        <f>+_xlfn.XLOOKUP(P187,[2]Sheet!$C$6:$C$2261,[2]Sheet!$G$6:$G$2261,FALSE,0,1)</f>
        <v>0</v>
      </c>
      <c r="R187" s="16"/>
      <c r="S187" s="16"/>
      <c r="T187" s="16"/>
      <c r="U187" s="16"/>
      <c r="V187" s="16"/>
      <c r="W187" s="19">
        <v>26000000</v>
      </c>
      <c r="X187" s="19"/>
      <c r="Y187" s="19"/>
      <c r="Z187" s="19"/>
      <c r="AA187" s="19"/>
      <c r="AB187" s="19"/>
      <c r="AC187" s="19"/>
      <c r="AD187" s="19"/>
      <c r="AE187" s="19"/>
      <c r="AF187" s="19"/>
      <c r="AG187" s="19"/>
      <c r="AH187" s="19"/>
      <c r="AI187" s="19"/>
      <c r="AJ187" s="12"/>
      <c r="AK187" s="19">
        <f t="shared" si="39"/>
        <v>26000000</v>
      </c>
      <c r="AL187" s="19">
        <v>84000000</v>
      </c>
      <c r="AM187" s="19"/>
      <c r="AN187" s="19"/>
      <c r="AO187" s="19"/>
      <c r="AP187" s="19"/>
      <c r="AQ187" s="19"/>
      <c r="AR187" s="19"/>
      <c r="AS187" s="19"/>
      <c r="AT187" s="19"/>
      <c r="AU187" s="19"/>
      <c r="AV187" s="19"/>
      <c r="AW187" s="19"/>
      <c r="AX187" s="19"/>
      <c r="AY187" s="19"/>
      <c r="AZ187" s="19">
        <f t="shared" si="40"/>
        <v>84000000</v>
      </c>
      <c r="BA187" s="19">
        <v>84000000</v>
      </c>
      <c r="BB187" s="19"/>
      <c r="BC187" s="19"/>
      <c r="BD187" s="19"/>
      <c r="BE187" s="19"/>
      <c r="BF187" s="19"/>
      <c r="BG187" s="19"/>
      <c r="BH187" s="19"/>
      <c r="BI187" s="19"/>
      <c r="BJ187" s="19"/>
      <c r="BK187" s="19"/>
      <c r="BL187" s="19"/>
      <c r="BM187" s="19"/>
      <c r="BN187" s="19"/>
      <c r="BO187" s="19">
        <f t="shared" si="41"/>
        <v>84000000</v>
      </c>
      <c r="BP187" s="19">
        <v>42000000</v>
      </c>
      <c r="BQ187" s="19"/>
      <c r="BR187" s="19"/>
      <c r="BS187" s="19"/>
      <c r="BT187" s="19"/>
      <c r="BU187" s="19"/>
      <c r="BV187" s="19"/>
      <c r="BW187" s="19"/>
      <c r="BX187" s="19"/>
      <c r="BY187" s="19"/>
      <c r="BZ187" s="19"/>
      <c r="CA187" s="19"/>
      <c r="CB187" s="19"/>
      <c r="CC187" s="24" t="s">
        <v>102</v>
      </c>
      <c r="CD187" s="19">
        <f t="shared" si="42"/>
        <v>42000000</v>
      </c>
      <c r="CE187" s="20">
        <v>2024258990043</v>
      </c>
      <c r="CF187" s="48" t="str">
        <f>+_xlfn.XLOOKUP(P187,'[1]x METAS'!$AD$3:$AD$408,'[1]x METAS'!$AF$3:$AF$408,FALSE,0,1)</f>
        <v>Secretaría de Gobierno</v>
      </c>
    </row>
    <row r="188" spans="1:84" hidden="1" x14ac:dyDescent="0.25">
      <c r="A188" s="49" t="s">
        <v>681</v>
      </c>
      <c r="B188" s="12" t="s">
        <v>445</v>
      </c>
      <c r="C188" s="12" t="s">
        <v>446</v>
      </c>
      <c r="D188" s="13" t="s">
        <v>682</v>
      </c>
      <c r="E188" s="12" t="s">
        <v>683</v>
      </c>
      <c r="F188" s="12" t="s">
        <v>684</v>
      </c>
      <c r="G188" s="14">
        <v>1</v>
      </c>
      <c r="H188" s="12" t="s">
        <v>114</v>
      </c>
      <c r="I188" s="14">
        <v>1</v>
      </c>
      <c r="J188" s="14"/>
      <c r="K188" s="15">
        <f t="shared" si="30"/>
        <v>0</v>
      </c>
      <c r="L188" s="15"/>
      <c r="M188" s="14">
        <v>1</v>
      </c>
      <c r="N188" s="14">
        <v>1</v>
      </c>
      <c r="O188" s="16">
        <v>1</v>
      </c>
      <c r="P188" s="16" t="str">
        <f>+_xlfn.XLOOKUP(F188,'[1]x METAS'!$X$3:$X$408,'[1]x METAS'!$AD$3:$AD$408,FALSE,0,1)</f>
        <v>Mantener en funcionamiento la ruta de ayuda humanitaria inmediata a todas las familias Víctimas de Conflicto Armado solicitantes.</v>
      </c>
      <c r="Q188" s="17">
        <f>+_xlfn.XLOOKUP(P188,[2]Sheet!$C$6:$C$2261,[2]Sheet!$G$6:$G$2261,FALSE,0,1)</f>
        <v>13000000</v>
      </c>
      <c r="R188" s="18">
        <f>+_xlfn.XLOOKUP(P188,[2]Sheet!$C$2:$C$2261,[2]Sheet!$J$2:$J$2261,FALSE,0,1)</f>
        <v>12688000</v>
      </c>
      <c r="S188" s="15">
        <f t="shared" ref="S188:S189" si="43">+R188/Q188</f>
        <v>0.97599999999999998</v>
      </c>
      <c r="T188" s="15"/>
      <c r="U188" s="15"/>
      <c r="V188" s="15"/>
      <c r="W188" s="19">
        <v>5000000</v>
      </c>
      <c r="X188" s="19"/>
      <c r="Y188" s="19"/>
      <c r="Z188" s="19"/>
      <c r="AA188" s="19"/>
      <c r="AB188" s="19"/>
      <c r="AC188" s="19"/>
      <c r="AD188" s="19"/>
      <c r="AE188" s="19"/>
      <c r="AF188" s="19"/>
      <c r="AG188" s="19"/>
      <c r="AH188" s="19"/>
      <c r="AI188" s="19"/>
      <c r="AJ188" s="12"/>
      <c r="AK188" s="19">
        <f t="shared" si="39"/>
        <v>5000000</v>
      </c>
      <c r="AL188" s="19">
        <v>37333333</v>
      </c>
      <c r="AM188" s="19"/>
      <c r="AN188" s="19"/>
      <c r="AO188" s="19"/>
      <c r="AP188" s="19"/>
      <c r="AQ188" s="19"/>
      <c r="AR188" s="19"/>
      <c r="AS188" s="19"/>
      <c r="AT188" s="19"/>
      <c r="AU188" s="19"/>
      <c r="AV188" s="19"/>
      <c r="AW188" s="19"/>
      <c r="AX188" s="19"/>
      <c r="AY188" s="19"/>
      <c r="AZ188" s="19">
        <f t="shared" si="40"/>
        <v>37333333</v>
      </c>
      <c r="BA188" s="19">
        <v>37333333</v>
      </c>
      <c r="BB188" s="19"/>
      <c r="BC188" s="19"/>
      <c r="BD188" s="19"/>
      <c r="BE188" s="19"/>
      <c r="BF188" s="19"/>
      <c r="BG188" s="19"/>
      <c r="BH188" s="19"/>
      <c r="BI188" s="19"/>
      <c r="BJ188" s="19"/>
      <c r="BK188" s="19"/>
      <c r="BL188" s="19"/>
      <c r="BM188" s="19"/>
      <c r="BN188" s="19"/>
      <c r="BO188" s="19">
        <f t="shared" si="41"/>
        <v>37333333</v>
      </c>
      <c r="BP188" s="19">
        <v>37333333</v>
      </c>
      <c r="BQ188" s="19"/>
      <c r="BR188" s="19"/>
      <c r="BS188" s="19"/>
      <c r="BT188" s="19"/>
      <c r="BU188" s="19"/>
      <c r="BV188" s="19"/>
      <c r="BW188" s="19"/>
      <c r="BX188" s="19"/>
      <c r="BY188" s="19"/>
      <c r="BZ188" s="19"/>
      <c r="CA188" s="19"/>
      <c r="CB188" s="19"/>
      <c r="CC188" s="24" t="s">
        <v>102</v>
      </c>
      <c r="CD188" s="19">
        <f t="shared" si="42"/>
        <v>37333333</v>
      </c>
      <c r="CE188" s="20">
        <v>2024258990043</v>
      </c>
      <c r="CF188" s="48" t="str">
        <f>+_xlfn.XLOOKUP(P188,'[1]x METAS'!$AD$3:$AD$408,'[1]x METAS'!$AF$3:$AF$408,FALSE,0,1)</f>
        <v>Secretaría de Gobierno</v>
      </c>
    </row>
    <row r="189" spans="1:84" hidden="1" x14ac:dyDescent="0.25">
      <c r="A189" s="49" t="s">
        <v>685</v>
      </c>
      <c r="B189" s="12" t="s">
        <v>445</v>
      </c>
      <c r="C189" s="12" t="s">
        <v>446</v>
      </c>
      <c r="D189" s="13">
        <v>410102506</v>
      </c>
      <c r="E189" s="12" t="s">
        <v>686</v>
      </c>
      <c r="F189" s="12" t="s">
        <v>687</v>
      </c>
      <c r="G189" s="14">
        <v>2</v>
      </c>
      <c r="H189" s="12" t="s">
        <v>91</v>
      </c>
      <c r="I189" s="14">
        <v>1</v>
      </c>
      <c r="J189" s="14"/>
      <c r="K189" s="15">
        <f t="shared" si="30"/>
        <v>0</v>
      </c>
      <c r="L189" s="15"/>
      <c r="M189" s="14">
        <v>1</v>
      </c>
      <c r="N189" s="14">
        <v>0</v>
      </c>
      <c r="O189" s="16">
        <v>0</v>
      </c>
      <c r="P189" s="16" t="str">
        <f>+_xlfn.XLOOKUP(F189,'[1]x METAS'!$X$3:$X$408,'[1]x METAS'!$AD$3:$AD$408,FALSE,0,1)</f>
        <v xml:space="preserve">Crear y poner en funcionamiento 2 Rutas de atención integral para población vulnerable </v>
      </c>
      <c r="Q189" s="17">
        <f>+_xlfn.XLOOKUP(P189,[2]Sheet!$C$6:$C$2261,[2]Sheet!$G$6:$G$2261,FALSE,0,1)</f>
        <v>20000000</v>
      </c>
      <c r="R189" s="18">
        <f>+_xlfn.XLOOKUP(P189,[2]Sheet!$C$2:$C$2261,[2]Sheet!$J$2:$J$2261,FALSE,0,1)</f>
        <v>15750000</v>
      </c>
      <c r="S189" s="15">
        <f t="shared" si="43"/>
        <v>0.78749999999999998</v>
      </c>
      <c r="T189" s="15"/>
      <c r="U189" s="15"/>
      <c r="V189" s="15"/>
      <c r="W189" s="19">
        <v>25000000</v>
      </c>
      <c r="X189" s="19"/>
      <c r="Y189" s="19"/>
      <c r="Z189" s="19"/>
      <c r="AA189" s="19"/>
      <c r="AB189" s="19"/>
      <c r="AC189" s="19"/>
      <c r="AD189" s="19"/>
      <c r="AE189" s="19"/>
      <c r="AF189" s="19"/>
      <c r="AG189" s="19"/>
      <c r="AH189" s="19"/>
      <c r="AI189" s="19"/>
      <c r="AJ189" s="12"/>
      <c r="AK189" s="19">
        <f t="shared" si="39"/>
        <v>25000000</v>
      </c>
      <c r="AL189" s="19">
        <v>164800000</v>
      </c>
      <c r="AM189" s="19"/>
      <c r="AN189" s="19"/>
      <c r="AO189" s="19"/>
      <c r="AP189" s="19"/>
      <c r="AQ189" s="19"/>
      <c r="AR189" s="19"/>
      <c r="AS189" s="19"/>
      <c r="AT189" s="19"/>
      <c r="AU189" s="19"/>
      <c r="AV189" s="19"/>
      <c r="AW189" s="19"/>
      <c r="AX189" s="19"/>
      <c r="AY189" s="19"/>
      <c r="AZ189" s="19">
        <f t="shared" si="40"/>
        <v>164800000</v>
      </c>
      <c r="BA189" s="19">
        <v>0</v>
      </c>
      <c r="BB189" s="19"/>
      <c r="BC189" s="19"/>
      <c r="BD189" s="19"/>
      <c r="BE189" s="19"/>
      <c r="BF189" s="19"/>
      <c r="BG189" s="19"/>
      <c r="BH189" s="19"/>
      <c r="BI189" s="19"/>
      <c r="BJ189" s="19"/>
      <c r="BK189" s="19"/>
      <c r="BL189" s="19"/>
      <c r="BM189" s="19"/>
      <c r="BN189" s="19"/>
      <c r="BO189" s="19">
        <f t="shared" si="41"/>
        <v>0</v>
      </c>
      <c r="BP189" s="19">
        <v>0</v>
      </c>
      <c r="BQ189" s="19"/>
      <c r="BR189" s="19"/>
      <c r="BS189" s="19"/>
      <c r="BT189" s="19"/>
      <c r="BU189" s="19"/>
      <c r="BV189" s="19"/>
      <c r="BW189" s="19"/>
      <c r="BX189" s="19"/>
      <c r="BY189" s="19"/>
      <c r="BZ189" s="19"/>
      <c r="CA189" s="19"/>
      <c r="CB189" s="19"/>
      <c r="CC189" s="24" t="s">
        <v>102</v>
      </c>
      <c r="CD189" s="19">
        <f t="shared" si="42"/>
        <v>0</v>
      </c>
      <c r="CE189" s="20">
        <v>2024258990066</v>
      </c>
      <c r="CF189" s="48" t="str">
        <f>+_xlfn.XLOOKUP(P189,'[1]x METAS'!$AD$3:$AD$408,'[1]x METAS'!$AF$3:$AF$408,FALSE,0,1)</f>
        <v>Secretaría de Gobierno</v>
      </c>
    </row>
    <row r="190" spans="1:84" hidden="1" x14ac:dyDescent="0.25">
      <c r="A190" s="49" t="s">
        <v>688</v>
      </c>
      <c r="B190" s="12" t="s">
        <v>445</v>
      </c>
      <c r="C190" s="12" t="s">
        <v>446</v>
      </c>
      <c r="D190" s="13">
        <v>4101014000</v>
      </c>
      <c r="E190" s="12" t="s">
        <v>689</v>
      </c>
      <c r="F190" s="12" t="s">
        <v>690</v>
      </c>
      <c r="G190" s="14">
        <v>1</v>
      </c>
      <c r="H190" s="12" t="s">
        <v>114</v>
      </c>
      <c r="I190" s="14">
        <v>0</v>
      </c>
      <c r="J190" s="14"/>
      <c r="K190" s="15" t="e">
        <f t="shared" si="30"/>
        <v>#DIV/0!</v>
      </c>
      <c r="L190" s="15"/>
      <c r="M190" s="14">
        <v>1</v>
      </c>
      <c r="N190" s="14">
        <v>1</v>
      </c>
      <c r="O190" s="16">
        <v>1</v>
      </c>
      <c r="P190" s="16" t="str">
        <f>+_xlfn.XLOOKUP(F190,'[1]x METAS'!$X$3:$X$408,'[1]x METAS'!$AD$3:$AD$408,FALSE,0,1)</f>
        <v>Realizar e implementar 1 estrategia de caracterización y orientación a las familias Víctimas de Conflicto Armado</v>
      </c>
      <c r="Q190" s="17" t="b">
        <f>+_xlfn.XLOOKUP(P190,[2]Sheet!$C$6:$C$2261,[2]Sheet!$G$6:$G$2261,FALSE,0,1)</f>
        <v>0</v>
      </c>
      <c r="R190" s="16"/>
      <c r="S190" s="16"/>
      <c r="T190" s="16"/>
      <c r="U190" s="16"/>
      <c r="V190" s="16"/>
      <c r="W190" s="19">
        <v>0</v>
      </c>
      <c r="X190" s="19"/>
      <c r="Y190" s="19"/>
      <c r="Z190" s="19"/>
      <c r="AA190" s="19"/>
      <c r="AB190" s="19"/>
      <c r="AC190" s="19"/>
      <c r="AD190" s="19"/>
      <c r="AE190" s="19"/>
      <c r="AF190" s="19"/>
      <c r="AG190" s="19"/>
      <c r="AH190" s="19"/>
      <c r="AI190" s="19"/>
      <c r="AJ190" s="12"/>
      <c r="AK190" s="19">
        <f t="shared" si="39"/>
        <v>0</v>
      </c>
      <c r="AL190" s="19">
        <v>90000000</v>
      </c>
      <c r="AM190" s="19"/>
      <c r="AN190" s="19"/>
      <c r="AO190" s="19"/>
      <c r="AP190" s="19"/>
      <c r="AQ190" s="19"/>
      <c r="AR190" s="19"/>
      <c r="AS190" s="19"/>
      <c r="AT190" s="19"/>
      <c r="AU190" s="19"/>
      <c r="AV190" s="19"/>
      <c r="AW190" s="19"/>
      <c r="AX190" s="19"/>
      <c r="AY190" s="19"/>
      <c r="AZ190" s="19">
        <f t="shared" si="40"/>
        <v>90000000</v>
      </c>
      <c r="BA190" s="19">
        <v>90800000</v>
      </c>
      <c r="BB190" s="19"/>
      <c r="BC190" s="19"/>
      <c r="BD190" s="19"/>
      <c r="BE190" s="19"/>
      <c r="BF190" s="19"/>
      <c r="BG190" s="19"/>
      <c r="BH190" s="19"/>
      <c r="BI190" s="19"/>
      <c r="BJ190" s="19"/>
      <c r="BK190" s="19"/>
      <c r="BL190" s="19"/>
      <c r="BM190" s="19"/>
      <c r="BN190" s="19"/>
      <c r="BO190" s="19">
        <f t="shared" si="41"/>
        <v>90800000</v>
      </c>
      <c r="BP190" s="19">
        <v>0</v>
      </c>
      <c r="BQ190" s="19"/>
      <c r="BR190" s="19"/>
      <c r="BS190" s="19"/>
      <c r="BT190" s="19"/>
      <c r="BU190" s="19"/>
      <c r="BV190" s="19"/>
      <c r="BW190" s="19"/>
      <c r="BX190" s="19"/>
      <c r="BY190" s="19"/>
      <c r="BZ190" s="19"/>
      <c r="CA190" s="19"/>
      <c r="CB190" s="19"/>
      <c r="CC190" s="24" t="s">
        <v>102</v>
      </c>
      <c r="CD190" s="19">
        <f t="shared" si="42"/>
        <v>0</v>
      </c>
      <c r="CE190" s="20">
        <v>2024258990043</v>
      </c>
      <c r="CF190" s="48" t="str">
        <f>+_xlfn.XLOOKUP(P190,'[1]x METAS'!$AD$3:$AD$408,'[1]x METAS'!$AF$3:$AF$408,FALSE,0,1)</f>
        <v>Secretaría de Gobierno</v>
      </c>
    </row>
    <row r="191" spans="1:84" hidden="1" x14ac:dyDescent="0.25">
      <c r="A191" s="49" t="s">
        <v>691</v>
      </c>
      <c r="B191" s="12" t="s">
        <v>445</v>
      </c>
      <c r="C191" s="12" t="s">
        <v>446</v>
      </c>
      <c r="D191" s="13" t="s">
        <v>692</v>
      </c>
      <c r="E191" s="12" t="s">
        <v>693</v>
      </c>
      <c r="F191" s="12" t="s">
        <v>694</v>
      </c>
      <c r="G191" s="14">
        <v>1</v>
      </c>
      <c r="H191" s="12" t="s">
        <v>114</v>
      </c>
      <c r="I191" s="14">
        <v>1</v>
      </c>
      <c r="J191" s="14"/>
      <c r="K191" s="15">
        <f t="shared" si="30"/>
        <v>0</v>
      </c>
      <c r="L191" s="15"/>
      <c r="M191" s="14">
        <v>1</v>
      </c>
      <c r="N191" s="14">
        <v>1</v>
      </c>
      <c r="O191" s="16">
        <v>1</v>
      </c>
      <c r="P191" s="16" t="str">
        <f>+_xlfn.XLOOKUP(F191,'[1]x METAS'!$X$3:$X$408,'[1]x METAS'!$AD$3:$AD$408,FALSE,0,1)</f>
        <v>Implementar una (1) estrategia de fortalecimiento técnico y visibilización de los  jueces de paz</v>
      </c>
      <c r="Q191" s="17">
        <f>+_xlfn.XLOOKUP(P191,[2]Sheet!$C$6:$C$2261,[2]Sheet!$G$6:$G$2261,FALSE,0,1)</f>
        <v>10000000</v>
      </c>
      <c r="R191" s="18">
        <f>+_xlfn.XLOOKUP(P191,[2]Sheet!$C$2:$C$2261,[2]Sheet!$J$2:$J$2261,FALSE,0,1)</f>
        <v>0</v>
      </c>
      <c r="S191" s="15">
        <f t="shared" ref="S191:S193" si="44">+R191/Q191</f>
        <v>0</v>
      </c>
      <c r="T191" s="15"/>
      <c r="U191" s="15"/>
      <c r="V191" s="15"/>
      <c r="W191" s="19">
        <v>20000000</v>
      </c>
      <c r="X191" s="19"/>
      <c r="Y191" s="19"/>
      <c r="Z191" s="19"/>
      <c r="AA191" s="19"/>
      <c r="AB191" s="19"/>
      <c r="AC191" s="19"/>
      <c r="AD191" s="19"/>
      <c r="AE191" s="19"/>
      <c r="AF191" s="19"/>
      <c r="AG191" s="19"/>
      <c r="AH191" s="19"/>
      <c r="AI191" s="19"/>
      <c r="AJ191" s="12"/>
      <c r="AK191" s="19">
        <f t="shared" si="39"/>
        <v>20000000</v>
      </c>
      <c r="AL191" s="19">
        <v>100000000</v>
      </c>
      <c r="AM191" s="19"/>
      <c r="AN191" s="19"/>
      <c r="AO191" s="19"/>
      <c r="AP191" s="19"/>
      <c r="AQ191" s="19"/>
      <c r="AR191" s="19"/>
      <c r="AS191" s="19"/>
      <c r="AT191" s="19"/>
      <c r="AU191" s="19"/>
      <c r="AV191" s="19"/>
      <c r="AW191" s="19"/>
      <c r="AX191" s="19"/>
      <c r="AY191" s="19"/>
      <c r="AZ191" s="19">
        <f t="shared" si="40"/>
        <v>100000000</v>
      </c>
      <c r="BA191" s="19">
        <v>50000000</v>
      </c>
      <c r="BB191" s="19"/>
      <c r="BC191" s="19"/>
      <c r="BD191" s="19"/>
      <c r="BE191" s="19"/>
      <c r="BF191" s="19"/>
      <c r="BG191" s="19"/>
      <c r="BH191" s="19"/>
      <c r="BI191" s="19"/>
      <c r="BJ191" s="19"/>
      <c r="BK191" s="19"/>
      <c r="BL191" s="19"/>
      <c r="BM191" s="19"/>
      <c r="BN191" s="19"/>
      <c r="BO191" s="19">
        <f t="shared" si="41"/>
        <v>50000000</v>
      </c>
      <c r="BP191" s="19">
        <v>50000000</v>
      </c>
      <c r="BQ191" s="19"/>
      <c r="BR191" s="19"/>
      <c r="BS191" s="19"/>
      <c r="BT191" s="19"/>
      <c r="BU191" s="19"/>
      <c r="BV191" s="19"/>
      <c r="BW191" s="19"/>
      <c r="BX191" s="19"/>
      <c r="BY191" s="19"/>
      <c r="BZ191" s="19"/>
      <c r="CA191" s="19"/>
      <c r="CB191" s="19"/>
      <c r="CC191" s="24" t="s">
        <v>102</v>
      </c>
      <c r="CD191" s="19">
        <f t="shared" si="42"/>
        <v>50000000</v>
      </c>
      <c r="CE191" s="20">
        <v>2024258990066</v>
      </c>
      <c r="CF191" s="48" t="str">
        <f>+_xlfn.XLOOKUP(P191,'[1]x METAS'!$AD$3:$AD$408,'[1]x METAS'!$AF$3:$AF$408,FALSE,0,1)</f>
        <v>Secretaría de Gobierno</v>
      </c>
    </row>
    <row r="192" spans="1:84" hidden="1" x14ac:dyDescent="0.25">
      <c r="A192" s="49" t="s">
        <v>695</v>
      </c>
      <c r="B192" s="12" t="s">
        <v>445</v>
      </c>
      <c r="C192" s="12" t="s">
        <v>446</v>
      </c>
      <c r="D192" s="13">
        <v>410402800</v>
      </c>
      <c r="E192" s="12" t="s">
        <v>696</v>
      </c>
      <c r="F192" s="12" t="s">
        <v>697</v>
      </c>
      <c r="G192" s="14">
        <v>1</v>
      </c>
      <c r="H192" s="12" t="s">
        <v>114</v>
      </c>
      <c r="I192" s="14">
        <v>0.5</v>
      </c>
      <c r="J192" s="14"/>
      <c r="K192" s="15">
        <f t="shared" si="30"/>
        <v>0</v>
      </c>
      <c r="L192" s="15"/>
      <c r="M192" s="14">
        <v>1</v>
      </c>
      <c r="N192" s="14">
        <v>1</v>
      </c>
      <c r="O192" s="16">
        <v>1</v>
      </c>
      <c r="P192" s="16" t="str">
        <f>+_xlfn.XLOOKUP(F192,'[1]x METAS'!$X$3:$X$408,'[1]x METAS'!$AD$3:$AD$408,FALSE,0,1)</f>
        <v xml:space="preserve">Habilitar un (1) espacio físico para la atención  integral de habitantes de/en calle que propenda por su resignificación, dignificación y abandono de la habitabilidad de calle. </v>
      </c>
      <c r="Q192" s="17">
        <f>+_xlfn.XLOOKUP(P192,[2]Sheet!$C$6:$C$2261,[2]Sheet!$G$6:$G$2261,FALSE,0,1)</f>
        <v>19400000</v>
      </c>
      <c r="R192" s="18">
        <f>+_xlfn.XLOOKUP(P192,[2]Sheet!$C$2:$C$2261,[2]Sheet!$J$2:$J$2261,FALSE,0,1)</f>
        <v>19400000</v>
      </c>
      <c r="S192" s="15">
        <f t="shared" si="44"/>
        <v>1</v>
      </c>
      <c r="T192" s="15"/>
      <c r="U192" s="15"/>
      <c r="V192" s="15"/>
      <c r="W192" s="19">
        <v>25100000</v>
      </c>
      <c r="X192" s="19"/>
      <c r="Y192" s="19"/>
      <c r="Z192" s="19"/>
      <c r="AA192" s="19"/>
      <c r="AB192" s="19"/>
      <c r="AC192" s="19"/>
      <c r="AD192" s="19"/>
      <c r="AE192" s="19"/>
      <c r="AF192" s="19"/>
      <c r="AG192" s="19"/>
      <c r="AH192" s="19"/>
      <c r="AI192" s="19"/>
      <c r="AJ192" s="12"/>
      <c r="AK192" s="19">
        <f t="shared" si="39"/>
        <v>25100000</v>
      </c>
      <c r="AL192" s="19">
        <v>166666666</v>
      </c>
      <c r="AM192" s="19"/>
      <c r="AN192" s="19"/>
      <c r="AO192" s="19"/>
      <c r="AP192" s="19"/>
      <c r="AQ192" s="19"/>
      <c r="AR192" s="19"/>
      <c r="AS192" s="19"/>
      <c r="AT192" s="19"/>
      <c r="AU192" s="19"/>
      <c r="AV192" s="19"/>
      <c r="AW192" s="19"/>
      <c r="AX192" s="19"/>
      <c r="AY192" s="19"/>
      <c r="AZ192" s="19">
        <f t="shared" si="40"/>
        <v>166666666</v>
      </c>
      <c r="BA192" s="19">
        <v>166666666</v>
      </c>
      <c r="BB192" s="19"/>
      <c r="BC192" s="19"/>
      <c r="BD192" s="19"/>
      <c r="BE192" s="19"/>
      <c r="BF192" s="19"/>
      <c r="BG192" s="19"/>
      <c r="BH192" s="19"/>
      <c r="BI192" s="19"/>
      <c r="BJ192" s="19"/>
      <c r="BK192" s="19"/>
      <c r="BL192" s="19"/>
      <c r="BM192" s="19"/>
      <c r="BN192" s="19"/>
      <c r="BO192" s="19">
        <f t="shared" si="41"/>
        <v>166666666</v>
      </c>
      <c r="BP192" s="19">
        <v>166666666</v>
      </c>
      <c r="BQ192" s="19"/>
      <c r="BR192" s="19"/>
      <c r="BS192" s="19"/>
      <c r="BT192" s="19"/>
      <c r="BU192" s="19"/>
      <c r="BV192" s="19"/>
      <c r="BW192" s="19"/>
      <c r="BX192" s="19"/>
      <c r="BY192" s="19"/>
      <c r="BZ192" s="19"/>
      <c r="CA192" s="19"/>
      <c r="CB192" s="19"/>
      <c r="CC192" s="24" t="s">
        <v>102</v>
      </c>
      <c r="CD192" s="19">
        <f t="shared" si="42"/>
        <v>166666666</v>
      </c>
      <c r="CE192" s="20">
        <v>2024258990044</v>
      </c>
      <c r="CF192" s="48" t="str">
        <f>+_xlfn.XLOOKUP(P192,'[1]x METAS'!$AD$3:$AD$408,'[1]x METAS'!$AF$3:$AF$408,FALSE,0,1)</f>
        <v>Secretaría de Gobierno</v>
      </c>
    </row>
    <row r="193" spans="1:84" hidden="1" x14ac:dyDescent="0.25">
      <c r="A193" s="49" t="s">
        <v>698</v>
      </c>
      <c r="B193" s="12" t="s">
        <v>445</v>
      </c>
      <c r="C193" s="12" t="s">
        <v>446</v>
      </c>
      <c r="D193" s="13" t="s">
        <v>699</v>
      </c>
      <c r="E193" s="12" t="s">
        <v>700</v>
      </c>
      <c r="F193" s="12" t="s">
        <v>701</v>
      </c>
      <c r="G193" s="14">
        <v>16</v>
      </c>
      <c r="H193" s="12" t="s">
        <v>114</v>
      </c>
      <c r="I193" s="14">
        <v>4</v>
      </c>
      <c r="J193" s="14"/>
      <c r="K193" s="15">
        <f t="shared" si="30"/>
        <v>0</v>
      </c>
      <c r="L193" s="15"/>
      <c r="M193" s="14">
        <v>8</v>
      </c>
      <c r="N193" s="14">
        <v>12</v>
      </c>
      <c r="O193" s="16">
        <v>16</v>
      </c>
      <c r="P193" s="16" t="str">
        <f>+_xlfn.XLOOKUP(F193,'[1]x METAS'!$X$3:$X$408,'[1]x METAS'!$AD$3:$AD$408,FALSE,0,1)</f>
        <v>Realizar 16 jornadas de oferta institucional a habitante de/en calle.</v>
      </c>
      <c r="Q193" s="17">
        <f>+_xlfn.XLOOKUP(P193,[2]Sheet!$C$6:$C$2261,[2]Sheet!$G$6:$G$2261,FALSE,0,1)</f>
        <v>25783000</v>
      </c>
      <c r="R193" s="18">
        <f>+_xlfn.XLOOKUP(P193,[2]Sheet!$C$2:$C$2261,[2]Sheet!$J$2:$J$2261,FALSE,0,1)</f>
        <v>10682790</v>
      </c>
      <c r="S193" s="15">
        <f t="shared" si="44"/>
        <v>0.41433463910328511</v>
      </c>
      <c r="T193" s="15"/>
      <c r="U193" s="15"/>
      <c r="V193" s="15"/>
      <c r="W193" s="19">
        <v>26800000</v>
      </c>
      <c r="X193" s="19"/>
      <c r="Y193" s="19"/>
      <c r="Z193" s="19"/>
      <c r="AA193" s="19"/>
      <c r="AB193" s="19"/>
      <c r="AC193" s="19"/>
      <c r="AD193" s="19"/>
      <c r="AE193" s="19"/>
      <c r="AF193" s="19"/>
      <c r="AG193" s="19"/>
      <c r="AH193" s="19"/>
      <c r="AI193" s="19"/>
      <c r="AJ193" s="12"/>
      <c r="AK193" s="19">
        <f t="shared" si="39"/>
        <v>26800000</v>
      </c>
      <c r="AL193" s="19">
        <v>10666666</v>
      </c>
      <c r="AM193" s="19"/>
      <c r="AN193" s="19"/>
      <c r="AO193" s="19"/>
      <c r="AP193" s="19"/>
      <c r="AQ193" s="19"/>
      <c r="AR193" s="19"/>
      <c r="AS193" s="19"/>
      <c r="AT193" s="19"/>
      <c r="AU193" s="19"/>
      <c r="AV193" s="19"/>
      <c r="AW193" s="19"/>
      <c r="AX193" s="19"/>
      <c r="AY193" s="19"/>
      <c r="AZ193" s="19">
        <f t="shared" si="40"/>
        <v>10666666</v>
      </c>
      <c r="BA193" s="19">
        <v>10666666</v>
      </c>
      <c r="BB193" s="19"/>
      <c r="BC193" s="19"/>
      <c r="BD193" s="19"/>
      <c r="BE193" s="19"/>
      <c r="BF193" s="19"/>
      <c r="BG193" s="19"/>
      <c r="BH193" s="19"/>
      <c r="BI193" s="19"/>
      <c r="BJ193" s="19"/>
      <c r="BK193" s="19"/>
      <c r="BL193" s="19"/>
      <c r="BM193" s="19"/>
      <c r="BN193" s="19"/>
      <c r="BO193" s="19">
        <f t="shared" si="41"/>
        <v>10666666</v>
      </c>
      <c r="BP193" s="19">
        <v>10666666</v>
      </c>
      <c r="BQ193" s="19"/>
      <c r="BR193" s="19"/>
      <c r="BS193" s="19"/>
      <c r="BT193" s="19"/>
      <c r="BU193" s="19"/>
      <c r="BV193" s="19"/>
      <c r="BW193" s="19"/>
      <c r="BX193" s="19"/>
      <c r="BY193" s="19"/>
      <c r="BZ193" s="19"/>
      <c r="CA193" s="19"/>
      <c r="CB193" s="19"/>
      <c r="CC193" s="24" t="s">
        <v>102</v>
      </c>
      <c r="CD193" s="19">
        <f t="shared" si="42"/>
        <v>10666666</v>
      </c>
      <c r="CE193" s="20">
        <v>2024258990044</v>
      </c>
      <c r="CF193" s="48" t="str">
        <f>+_xlfn.XLOOKUP(P193,'[1]x METAS'!$AD$3:$AD$408,'[1]x METAS'!$AF$3:$AF$408,FALSE,0,1)</f>
        <v>Secretaría de Gobierno</v>
      </c>
    </row>
    <row r="194" spans="1:84" hidden="1" x14ac:dyDescent="0.25">
      <c r="A194" s="49" t="s">
        <v>702</v>
      </c>
      <c r="B194" s="12" t="s">
        <v>445</v>
      </c>
      <c r="C194" s="12" t="s">
        <v>446</v>
      </c>
      <c r="D194" s="13" t="s">
        <v>703</v>
      </c>
      <c r="E194" s="12" t="s">
        <v>704</v>
      </c>
      <c r="F194" s="12" t="s">
        <v>705</v>
      </c>
      <c r="G194" s="14">
        <v>1</v>
      </c>
      <c r="H194" s="12" t="s">
        <v>114</v>
      </c>
      <c r="I194" s="14">
        <v>1</v>
      </c>
      <c r="J194" s="14"/>
      <c r="K194" s="15">
        <f t="shared" si="30"/>
        <v>0</v>
      </c>
      <c r="L194" s="15"/>
      <c r="M194" s="14">
        <v>1</v>
      </c>
      <c r="N194" s="14">
        <v>1</v>
      </c>
      <c r="O194" s="16">
        <v>1</v>
      </c>
      <c r="P194" s="16" t="str">
        <f>+_xlfn.XLOOKUP(F194,'[1]x METAS'!$X$3:$X$408,'[1]x METAS'!$AD$3:$AD$408,FALSE,0,1)</f>
        <v xml:space="preserve">Mantener la custodia, manutención y asistencia, para hombres y mujeres que se encuentran privados de la libertad en calidad de sindicados en los Centros Penitenciarios y Carcelarios (INPEC) </v>
      </c>
      <c r="Q194" s="17" t="b">
        <f>+_xlfn.XLOOKUP(P194,[2]Sheet!$C$6:$C$2261,[2]Sheet!$G$6:$G$2261,FALSE,0,1)</f>
        <v>0</v>
      </c>
      <c r="R194" s="16"/>
      <c r="S194" s="16"/>
      <c r="T194" s="16"/>
      <c r="U194" s="16"/>
      <c r="V194" s="16"/>
      <c r="W194" s="19">
        <v>150000000</v>
      </c>
      <c r="X194" s="19"/>
      <c r="Y194" s="19"/>
      <c r="Z194" s="19"/>
      <c r="AA194" s="19"/>
      <c r="AB194" s="19"/>
      <c r="AC194" s="19"/>
      <c r="AD194" s="19"/>
      <c r="AE194" s="19"/>
      <c r="AF194" s="19"/>
      <c r="AG194" s="19"/>
      <c r="AH194" s="19"/>
      <c r="AI194" s="19"/>
      <c r="AJ194" s="12"/>
      <c r="AK194" s="19">
        <f t="shared" si="39"/>
        <v>150000000</v>
      </c>
      <c r="AL194" s="19">
        <v>233333333</v>
      </c>
      <c r="AM194" s="19"/>
      <c r="AN194" s="19"/>
      <c r="AO194" s="19"/>
      <c r="AP194" s="19"/>
      <c r="AQ194" s="19"/>
      <c r="AR194" s="19"/>
      <c r="AS194" s="19"/>
      <c r="AT194" s="19"/>
      <c r="AU194" s="19"/>
      <c r="AV194" s="19"/>
      <c r="AW194" s="19"/>
      <c r="AX194" s="19"/>
      <c r="AY194" s="19"/>
      <c r="AZ194" s="19">
        <f t="shared" si="40"/>
        <v>233333333</v>
      </c>
      <c r="BA194" s="19">
        <v>233333333</v>
      </c>
      <c r="BB194" s="19"/>
      <c r="BC194" s="19"/>
      <c r="BD194" s="19"/>
      <c r="BE194" s="19"/>
      <c r="BF194" s="19"/>
      <c r="BG194" s="19"/>
      <c r="BH194" s="19"/>
      <c r="BI194" s="19"/>
      <c r="BJ194" s="19"/>
      <c r="BK194" s="19"/>
      <c r="BL194" s="19"/>
      <c r="BM194" s="19"/>
      <c r="BN194" s="19"/>
      <c r="BO194" s="19">
        <f t="shared" si="41"/>
        <v>233333333</v>
      </c>
      <c r="BP194" s="19">
        <v>233333333</v>
      </c>
      <c r="BQ194" s="19"/>
      <c r="BR194" s="19"/>
      <c r="BS194" s="19"/>
      <c r="BT194" s="19"/>
      <c r="BU194" s="19"/>
      <c r="BV194" s="19"/>
      <c r="BW194" s="19"/>
      <c r="BX194" s="19"/>
      <c r="BY194" s="19"/>
      <c r="BZ194" s="19"/>
      <c r="CA194" s="19"/>
      <c r="CB194" s="19"/>
      <c r="CC194" s="24" t="s">
        <v>102</v>
      </c>
      <c r="CD194" s="19">
        <f t="shared" si="42"/>
        <v>233333333</v>
      </c>
      <c r="CE194" s="20">
        <v>2024258990041</v>
      </c>
      <c r="CF194" s="48" t="str">
        <f>+_xlfn.XLOOKUP(P194,'[1]x METAS'!$AD$3:$AD$408,'[1]x METAS'!$AF$3:$AF$408,FALSE,0,1)</f>
        <v>Secretaría de Gobierno</v>
      </c>
    </row>
    <row r="195" spans="1:84" hidden="1" x14ac:dyDescent="0.25">
      <c r="A195" s="49" t="s">
        <v>706</v>
      </c>
      <c r="B195" s="12" t="s">
        <v>445</v>
      </c>
      <c r="C195" s="12" t="s">
        <v>446</v>
      </c>
      <c r="D195" s="13">
        <v>410109700</v>
      </c>
      <c r="E195" s="12" t="s">
        <v>707</v>
      </c>
      <c r="F195" s="12" t="s">
        <v>708</v>
      </c>
      <c r="G195" s="14">
        <v>10</v>
      </c>
      <c r="H195" s="12" t="s">
        <v>114</v>
      </c>
      <c r="I195" s="14">
        <v>1</v>
      </c>
      <c r="J195" s="14"/>
      <c r="K195" s="15">
        <f t="shared" si="30"/>
        <v>0</v>
      </c>
      <c r="L195" s="15"/>
      <c r="M195" s="14">
        <v>5</v>
      </c>
      <c r="N195" s="14">
        <v>8</v>
      </c>
      <c r="O195" s="16">
        <v>10</v>
      </c>
      <c r="P195" s="16" t="str">
        <f>+_xlfn.XLOOKUP(F195,'[1]x METAS'!$X$3:$X$408,'[1]x METAS'!$AD$3:$AD$408,FALSE,0,1)</f>
        <v>Realizar 10 eventos conmemorativos, de dignificación y reconocimiento de la memoria histórica de Zipaquirá.</v>
      </c>
      <c r="Q195" s="17" t="b">
        <f>+_xlfn.XLOOKUP(P195,[2]Sheet!$C$6:$C$2261,[2]Sheet!$G$6:$G$2261,FALSE,0,1)</f>
        <v>0</v>
      </c>
      <c r="R195" s="16"/>
      <c r="S195" s="16"/>
      <c r="T195" s="16"/>
      <c r="U195" s="16"/>
      <c r="V195" s="16"/>
      <c r="W195" s="19">
        <v>0</v>
      </c>
      <c r="X195" s="19"/>
      <c r="Y195" s="19"/>
      <c r="Z195" s="19"/>
      <c r="AA195" s="19"/>
      <c r="AB195" s="19"/>
      <c r="AC195" s="19"/>
      <c r="AD195" s="19"/>
      <c r="AE195" s="19"/>
      <c r="AF195" s="19"/>
      <c r="AG195" s="19"/>
      <c r="AH195" s="19"/>
      <c r="AI195" s="19"/>
      <c r="AJ195" s="12"/>
      <c r="AK195" s="19">
        <f t="shared" si="39"/>
        <v>0</v>
      </c>
      <c r="AL195" s="19">
        <v>90000000</v>
      </c>
      <c r="AM195" s="19"/>
      <c r="AN195" s="19"/>
      <c r="AO195" s="19"/>
      <c r="AP195" s="19"/>
      <c r="AQ195" s="19"/>
      <c r="AR195" s="19"/>
      <c r="AS195" s="19"/>
      <c r="AT195" s="19"/>
      <c r="AU195" s="19"/>
      <c r="AV195" s="19"/>
      <c r="AW195" s="19"/>
      <c r="AX195" s="19"/>
      <c r="AY195" s="19"/>
      <c r="AZ195" s="19">
        <f t="shared" si="40"/>
        <v>90000000</v>
      </c>
      <c r="BA195" s="19">
        <v>54000000</v>
      </c>
      <c r="BB195" s="19"/>
      <c r="BC195" s="19"/>
      <c r="BD195" s="19"/>
      <c r="BE195" s="19"/>
      <c r="BF195" s="19"/>
      <c r="BG195" s="19"/>
      <c r="BH195" s="19"/>
      <c r="BI195" s="19"/>
      <c r="BJ195" s="19"/>
      <c r="BK195" s="19"/>
      <c r="BL195" s="19"/>
      <c r="BM195" s="19"/>
      <c r="BN195" s="19"/>
      <c r="BO195" s="19">
        <f t="shared" si="41"/>
        <v>54000000</v>
      </c>
      <c r="BP195" s="19">
        <v>36000000</v>
      </c>
      <c r="BQ195" s="19"/>
      <c r="BR195" s="19"/>
      <c r="BS195" s="19"/>
      <c r="BT195" s="19"/>
      <c r="BU195" s="19"/>
      <c r="BV195" s="19"/>
      <c r="BW195" s="19"/>
      <c r="BX195" s="19"/>
      <c r="BY195" s="19"/>
      <c r="BZ195" s="19"/>
      <c r="CA195" s="19"/>
      <c r="CB195" s="19"/>
      <c r="CC195" s="24" t="s">
        <v>102</v>
      </c>
      <c r="CD195" s="19">
        <f t="shared" si="42"/>
        <v>36000000</v>
      </c>
      <c r="CE195" s="20">
        <v>2024258990043</v>
      </c>
      <c r="CF195" s="48" t="str">
        <f>+_xlfn.XLOOKUP(P195,'[1]x METAS'!$AD$3:$AD$408,'[1]x METAS'!$AF$3:$AF$408,FALSE,0,1)</f>
        <v>Secretaría de Gobierno</v>
      </c>
    </row>
    <row r="196" spans="1:84" hidden="1" x14ac:dyDescent="0.25">
      <c r="A196" s="49" t="s">
        <v>709</v>
      </c>
      <c r="B196" s="12" t="s">
        <v>445</v>
      </c>
      <c r="C196" s="12" t="s">
        <v>446</v>
      </c>
      <c r="D196" s="13" t="s">
        <v>710</v>
      </c>
      <c r="E196" s="12" t="s">
        <v>475</v>
      </c>
      <c r="F196" s="12" t="s">
        <v>711</v>
      </c>
      <c r="G196" s="14">
        <v>3</v>
      </c>
      <c r="H196" s="12" t="s">
        <v>91</v>
      </c>
      <c r="I196" s="14">
        <v>1</v>
      </c>
      <c r="J196" s="14"/>
      <c r="K196" s="15">
        <f t="shared" si="30"/>
        <v>0</v>
      </c>
      <c r="L196" s="15"/>
      <c r="M196" s="14">
        <v>1</v>
      </c>
      <c r="N196" s="14">
        <v>1</v>
      </c>
      <c r="O196" s="16">
        <v>0</v>
      </c>
      <c r="P196" s="16" t="str">
        <f>+_xlfn.XLOOKUP(F196,'[1]x METAS'!$X$3:$X$408,'[1]x METAS'!$AD$3:$AD$408,FALSE,0,1)</f>
        <v xml:space="preserve">Promover, asistir y financiar 3 estrategias en el marco de la paz, la reconciliación, la prevención de la estigmatización y la protección de los derechos humanos </v>
      </c>
      <c r="Q196" s="17">
        <f>+_xlfn.XLOOKUP(P196,[2]Sheet!$C$6:$C$2261,[2]Sheet!$G$6:$G$2261,FALSE,0,1)</f>
        <v>20000000</v>
      </c>
      <c r="R196" s="18">
        <f>+_xlfn.XLOOKUP(P196,[2]Sheet!$C$2:$C$2261,[2]Sheet!$J$2:$J$2261,FALSE,0,1)</f>
        <v>20000000</v>
      </c>
      <c r="S196" s="15">
        <f t="shared" ref="S196:S198" si="45">+R196/Q196</f>
        <v>1</v>
      </c>
      <c r="T196" s="15"/>
      <c r="U196" s="15"/>
      <c r="V196" s="15"/>
      <c r="W196" s="19">
        <v>20000000</v>
      </c>
      <c r="X196" s="19"/>
      <c r="Y196" s="19"/>
      <c r="Z196" s="19"/>
      <c r="AA196" s="19"/>
      <c r="AB196" s="19"/>
      <c r="AC196" s="19"/>
      <c r="AD196" s="19"/>
      <c r="AE196" s="19"/>
      <c r="AF196" s="19"/>
      <c r="AG196" s="19"/>
      <c r="AH196" s="19"/>
      <c r="AI196" s="19"/>
      <c r="AJ196" s="12"/>
      <c r="AK196" s="19">
        <f t="shared" si="39"/>
        <v>20000000</v>
      </c>
      <c r="AL196" s="19">
        <v>100000000</v>
      </c>
      <c r="AM196" s="19"/>
      <c r="AN196" s="19"/>
      <c r="AO196" s="19"/>
      <c r="AP196" s="19"/>
      <c r="AQ196" s="19"/>
      <c r="AR196" s="19"/>
      <c r="AS196" s="19"/>
      <c r="AT196" s="19"/>
      <c r="AU196" s="19"/>
      <c r="AV196" s="19"/>
      <c r="AW196" s="19"/>
      <c r="AX196" s="19"/>
      <c r="AY196" s="19"/>
      <c r="AZ196" s="19">
        <f t="shared" si="40"/>
        <v>100000000</v>
      </c>
      <c r="BA196" s="19">
        <v>100000000</v>
      </c>
      <c r="BB196" s="19"/>
      <c r="BC196" s="19"/>
      <c r="BD196" s="19"/>
      <c r="BE196" s="19"/>
      <c r="BF196" s="19"/>
      <c r="BG196" s="19"/>
      <c r="BH196" s="19"/>
      <c r="BI196" s="19"/>
      <c r="BJ196" s="19"/>
      <c r="BK196" s="19"/>
      <c r="BL196" s="19"/>
      <c r="BM196" s="19"/>
      <c r="BN196" s="19"/>
      <c r="BO196" s="19">
        <f t="shared" si="41"/>
        <v>100000000</v>
      </c>
      <c r="BP196" s="19">
        <v>0</v>
      </c>
      <c r="BQ196" s="19"/>
      <c r="BR196" s="19"/>
      <c r="BS196" s="19"/>
      <c r="BT196" s="19"/>
      <c r="BU196" s="19"/>
      <c r="BV196" s="19"/>
      <c r="BW196" s="19"/>
      <c r="BX196" s="19"/>
      <c r="BY196" s="19"/>
      <c r="BZ196" s="19"/>
      <c r="CA196" s="19"/>
      <c r="CB196" s="19"/>
      <c r="CC196" s="24" t="s">
        <v>102</v>
      </c>
      <c r="CD196" s="19">
        <f t="shared" si="42"/>
        <v>0</v>
      </c>
      <c r="CE196" s="20">
        <v>2024258990066</v>
      </c>
      <c r="CF196" s="48" t="str">
        <f>+_xlfn.XLOOKUP(P196,'[1]x METAS'!$AD$3:$AD$408,'[1]x METAS'!$AF$3:$AF$408,FALSE,0,1)</f>
        <v>Secretaría de Gobierno</v>
      </c>
    </row>
    <row r="197" spans="1:84" hidden="1" x14ac:dyDescent="0.25">
      <c r="A197" s="49" t="s">
        <v>712</v>
      </c>
      <c r="B197" s="12" t="s">
        <v>445</v>
      </c>
      <c r="C197" s="12" t="s">
        <v>446</v>
      </c>
      <c r="D197" s="13" t="s">
        <v>713</v>
      </c>
      <c r="E197" s="12" t="s">
        <v>714</v>
      </c>
      <c r="F197" s="12" t="s">
        <v>715</v>
      </c>
      <c r="G197" s="14">
        <v>4</v>
      </c>
      <c r="H197" s="12" t="s">
        <v>114</v>
      </c>
      <c r="I197" s="14">
        <v>3</v>
      </c>
      <c r="J197" s="14"/>
      <c r="K197" s="15">
        <f t="shared" si="30"/>
        <v>0</v>
      </c>
      <c r="L197" s="15"/>
      <c r="M197" s="14">
        <v>4</v>
      </c>
      <c r="N197" s="14">
        <v>4</v>
      </c>
      <c r="O197" s="16">
        <v>4</v>
      </c>
      <c r="P197" s="16" t="str">
        <f>+_xlfn.XLOOKUP(F197,'[1]x METAS'!$X$3:$X$408,'[1]x METAS'!$AD$3:$AD$408,FALSE,0,1)</f>
        <v>Mantener en funcionamiento 4 inspecciones de policía</v>
      </c>
      <c r="Q197" s="17">
        <f>+_xlfn.XLOOKUP(P197,[2]Sheet!$C$6:$C$2261,[2]Sheet!$G$6:$G$2261,FALSE,0,1)</f>
        <v>280285027.58999997</v>
      </c>
      <c r="R197" s="18">
        <f>+_xlfn.XLOOKUP(P197,[2]Sheet!$C$2:$C$2261,[2]Sheet!$J$2:$J$2261,FALSE,0,1)</f>
        <v>186726016</v>
      </c>
      <c r="S197" s="15">
        <f t="shared" si="45"/>
        <v>0.66620046602397265</v>
      </c>
      <c r="T197" s="15"/>
      <c r="U197" s="15"/>
      <c r="V197" s="15"/>
      <c r="W197" s="19">
        <v>0</v>
      </c>
      <c r="X197" s="19"/>
      <c r="Y197" s="19"/>
      <c r="Z197" s="19"/>
      <c r="AA197" s="19"/>
      <c r="AB197" s="19"/>
      <c r="AC197" s="19"/>
      <c r="AD197" s="19"/>
      <c r="AE197" s="19"/>
      <c r="AF197" s="19"/>
      <c r="AG197" s="19"/>
      <c r="AH197" s="19"/>
      <c r="AI197" s="19"/>
      <c r="AJ197" s="12"/>
      <c r="AK197" s="19">
        <f t="shared" si="39"/>
        <v>0</v>
      </c>
      <c r="AL197" s="19">
        <v>882966666</v>
      </c>
      <c r="AM197" s="19"/>
      <c r="AN197" s="19"/>
      <c r="AO197" s="19"/>
      <c r="AP197" s="19"/>
      <c r="AQ197" s="19"/>
      <c r="AR197" s="19"/>
      <c r="AS197" s="19"/>
      <c r="AT197" s="19"/>
      <c r="AU197" s="19"/>
      <c r="AV197" s="19"/>
      <c r="AW197" s="19"/>
      <c r="AX197" s="19"/>
      <c r="AY197" s="19"/>
      <c r="AZ197" s="19">
        <f t="shared" si="40"/>
        <v>882966666</v>
      </c>
      <c r="BA197" s="19">
        <v>882966666</v>
      </c>
      <c r="BB197" s="19"/>
      <c r="BC197" s="19"/>
      <c r="BD197" s="19"/>
      <c r="BE197" s="19"/>
      <c r="BF197" s="19"/>
      <c r="BG197" s="19"/>
      <c r="BH197" s="19"/>
      <c r="BI197" s="19"/>
      <c r="BJ197" s="19"/>
      <c r="BK197" s="19"/>
      <c r="BL197" s="19"/>
      <c r="BM197" s="19"/>
      <c r="BN197" s="19"/>
      <c r="BO197" s="19">
        <f t="shared" si="41"/>
        <v>882966666</v>
      </c>
      <c r="BP197" s="19">
        <v>882966666</v>
      </c>
      <c r="BQ197" s="19"/>
      <c r="BR197" s="19"/>
      <c r="BS197" s="19"/>
      <c r="BT197" s="19"/>
      <c r="BU197" s="19"/>
      <c r="BV197" s="19"/>
      <c r="BW197" s="19"/>
      <c r="BX197" s="19"/>
      <c r="BY197" s="19"/>
      <c r="BZ197" s="19"/>
      <c r="CA197" s="19"/>
      <c r="CB197" s="19"/>
      <c r="CC197" s="24" t="s">
        <v>102</v>
      </c>
      <c r="CD197" s="19">
        <f t="shared" si="42"/>
        <v>882966666</v>
      </c>
      <c r="CE197" s="20">
        <v>2024258990045</v>
      </c>
      <c r="CF197" s="48" t="str">
        <f>+_xlfn.XLOOKUP(P197,'[1]x METAS'!$AD$3:$AD$408,'[1]x METAS'!$AF$3:$AF$408,FALSE,0,1)</f>
        <v>Secretaría de Gobierno</v>
      </c>
    </row>
    <row r="198" spans="1:84" ht="26.25" hidden="1" x14ac:dyDescent="0.4">
      <c r="A198" s="49" t="s">
        <v>716</v>
      </c>
      <c r="B198" s="12" t="s">
        <v>445</v>
      </c>
      <c r="C198" s="12" t="s">
        <v>446</v>
      </c>
      <c r="D198" s="13">
        <v>120301100</v>
      </c>
      <c r="E198" s="12" t="s">
        <v>717</v>
      </c>
      <c r="F198" s="12" t="s">
        <v>718</v>
      </c>
      <c r="G198" s="14">
        <v>8</v>
      </c>
      <c r="H198" s="12" t="s">
        <v>114</v>
      </c>
      <c r="I198" s="14">
        <v>3.5</v>
      </c>
      <c r="J198" s="14"/>
      <c r="K198" s="15">
        <f t="shared" ref="K198:K261" si="46">+J198/I198</f>
        <v>0</v>
      </c>
      <c r="L198" s="15"/>
      <c r="M198" s="14">
        <v>8</v>
      </c>
      <c r="N198" s="14">
        <v>8</v>
      </c>
      <c r="O198" s="16">
        <v>8</v>
      </c>
      <c r="P198" s="16" t="str">
        <f>+_xlfn.XLOOKUP(F198,'[1]x METAS'!$X$3:$X$408,'[1]x METAS'!$AD$3:$AD$408,FALSE,0,1)</f>
        <v xml:space="preserve">Crear e implementar 8 nuevas estrategias operativas y sociales que promuevan la convivencia ciudadana. </v>
      </c>
      <c r="Q198" s="17">
        <f>+_xlfn.XLOOKUP(P198,[2]Sheet!$C$6:$C$2261,[2]Sheet!$G$6:$G$2261,FALSE,0,1)</f>
        <v>152054375</v>
      </c>
      <c r="R198" s="18">
        <f>+_xlfn.XLOOKUP(P198,[2]Sheet!$C$2:$C$2261,[2]Sheet!$J$2:$J$2261,FALSE,0,1)</f>
        <v>107645158</v>
      </c>
      <c r="S198" s="15">
        <f t="shared" si="45"/>
        <v>0.70793857789359893</v>
      </c>
      <c r="T198" s="15"/>
      <c r="U198" s="15"/>
      <c r="V198" s="15"/>
      <c r="W198" s="19">
        <v>97661558</v>
      </c>
      <c r="X198" s="19"/>
      <c r="Y198" s="19"/>
      <c r="Z198" s="19"/>
      <c r="AA198" s="19"/>
      <c r="AB198" s="19"/>
      <c r="AC198" s="19"/>
      <c r="AD198" s="19"/>
      <c r="AE198" s="19"/>
      <c r="AF198" s="19"/>
      <c r="AG198" s="19"/>
      <c r="AH198" s="19"/>
      <c r="AI198" s="19"/>
      <c r="AJ198" s="25"/>
      <c r="AK198" s="19">
        <f t="shared" si="39"/>
        <v>97661558</v>
      </c>
      <c r="AL198" s="19">
        <v>460000000</v>
      </c>
      <c r="AM198" s="19"/>
      <c r="AN198" s="19"/>
      <c r="AO198" s="19"/>
      <c r="AP198" s="19"/>
      <c r="AQ198" s="19"/>
      <c r="AR198" s="19"/>
      <c r="AS198" s="19"/>
      <c r="AT198" s="19"/>
      <c r="AU198" s="19"/>
      <c r="AV198" s="19"/>
      <c r="AW198" s="26">
        <v>321169221</v>
      </c>
      <c r="AX198" s="19"/>
      <c r="AY198" s="19"/>
      <c r="AZ198" s="19">
        <f t="shared" si="40"/>
        <v>781169221</v>
      </c>
      <c r="BA198" s="19">
        <v>321169221</v>
      </c>
      <c r="BB198" s="19"/>
      <c r="BC198" s="19"/>
      <c r="BD198" s="19"/>
      <c r="BE198" s="19"/>
      <c r="BF198" s="19"/>
      <c r="BG198" s="19"/>
      <c r="BH198" s="19"/>
      <c r="BI198" s="19"/>
      <c r="BJ198" s="19"/>
      <c r="BK198" s="19"/>
      <c r="BL198" s="19"/>
      <c r="BM198" s="19"/>
      <c r="BN198" s="19"/>
      <c r="BO198" s="19">
        <f t="shared" si="41"/>
        <v>321169221</v>
      </c>
      <c r="BP198" s="19">
        <v>275000000</v>
      </c>
      <c r="BQ198" s="19"/>
      <c r="BR198" s="19"/>
      <c r="BS198" s="19"/>
      <c r="BT198" s="19"/>
      <c r="BU198" s="19"/>
      <c r="BV198" s="19"/>
      <c r="BW198" s="19"/>
      <c r="BX198" s="19"/>
      <c r="BY198" s="19"/>
      <c r="BZ198" s="19"/>
      <c r="CA198" s="19"/>
      <c r="CB198" s="19"/>
      <c r="CC198" s="24"/>
      <c r="CD198" s="19">
        <f t="shared" si="42"/>
        <v>275000000</v>
      </c>
      <c r="CE198" s="20">
        <v>2024258990021</v>
      </c>
      <c r="CF198" s="48" t="str">
        <f>+_xlfn.XLOOKUP(P198,'[1]x METAS'!$AD$3:$AD$408,'[1]x METAS'!$AF$3:$AF$408,FALSE,0,1)</f>
        <v>Secretaría de Seguridad y Convivencia</v>
      </c>
    </row>
    <row r="199" spans="1:84" ht="26.25" hidden="1" x14ac:dyDescent="0.4">
      <c r="A199" s="49" t="s">
        <v>719</v>
      </c>
      <c r="B199" s="12" t="s">
        <v>445</v>
      </c>
      <c r="C199" s="12" t="s">
        <v>446</v>
      </c>
      <c r="D199" s="13">
        <v>120300400</v>
      </c>
      <c r="E199" s="12" t="s">
        <v>147</v>
      </c>
      <c r="F199" s="12" t="s">
        <v>720</v>
      </c>
      <c r="G199" s="14">
        <v>1</v>
      </c>
      <c r="H199" s="12" t="s">
        <v>114</v>
      </c>
      <c r="I199" s="14">
        <v>1</v>
      </c>
      <c r="J199" s="14"/>
      <c r="K199" s="15">
        <f t="shared" si="46"/>
        <v>0</v>
      </c>
      <c r="L199" s="15"/>
      <c r="M199" s="14">
        <v>1</v>
      </c>
      <c r="N199" s="14">
        <v>1</v>
      </c>
      <c r="O199" s="16">
        <v>1</v>
      </c>
      <c r="P199" s="16" t="str">
        <f>+_xlfn.XLOOKUP(F199,'[1]x METAS'!$X$3:$X$408,'[1]x METAS'!$AD$3:$AD$408,FALSE,0,1)</f>
        <v>Implementación, seguimiento y evaluación al Plan Integral de Seguridad y Convivencia Ciudadana</v>
      </c>
      <c r="Q199" s="17" t="b">
        <f>+_xlfn.XLOOKUP(P199,[2]Sheet!$C$6:$C$2261,[2]Sheet!$G$6:$G$2261,FALSE,0,1)</f>
        <v>0</v>
      </c>
      <c r="R199" s="16"/>
      <c r="S199" s="16"/>
      <c r="T199" s="16"/>
      <c r="U199" s="16"/>
      <c r="V199" s="16"/>
      <c r="W199" s="19">
        <v>0</v>
      </c>
      <c r="X199" s="19"/>
      <c r="Y199" s="19"/>
      <c r="Z199" s="19"/>
      <c r="AA199" s="19"/>
      <c r="AB199" s="19"/>
      <c r="AC199" s="19"/>
      <c r="AD199" s="19"/>
      <c r="AE199" s="19"/>
      <c r="AF199" s="19"/>
      <c r="AG199" s="19"/>
      <c r="AH199" s="19"/>
      <c r="AI199" s="19"/>
      <c r="AJ199" s="25"/>
      <c r="AK199" s="19">
        <f t="shared" si="39"/>
        <v>0</v>
      </c>
      <c r="AL199" s="19">
        <v>33333333</v>
      </c>
      <c r="AM199" s="19"/>
      <c r="AN199" s="19"/>
      <c r="AO199" s="19"/>
      <c r="AP199" s="19"/>
      <c r="AQ199" s="19"/>
      <c r="AR199" s="19"/>
      <c r="AS199" s="19"/>
      <c r="AT199" s="19"/>
      <c r="AU199" s="19"/>
      <c r="AV199" s="19"/>
      <c r="AW199" s="27"/>
      <c r="AX199" s="19"/>
      <c r="AY199" s="19"/>
      <c r="AZ199" s="19">
        <f t="shared" si="40"/>
        <v>33333333</v>
      </c>
      <c r="BA199" s="19">
        <v>33333333</v>
      </c>
      <c r="BB199" s="19"/>
      <c r="BC199" s="19"/>
      <c r="BD199" s="19"/>
      <c r="BE199" s="19"/>
      <c r="BF199" s="19"/>
      <c r="BG199" s="19"/>
      <c r="BH199" s="19"/>
      <c r="BI199" s="19"/>
      <c r="BJ199" s="19"/>
      <c r="BK199" s="19"/>
      <c r="BL199" s="19"/>
      <c r="BM199" s="19"/>
      <c r="BN199" s="19"/>
      <c r="BO199" s="19">
        <f t="shared" si="41"/>
        <v>33333333</v>
      </c>
      <c r="BP199" s="19">
        <v>33333333</v>
      </c>
      <c r="BQ199" s="19"/>
      <c r="BR199" s="19"/>
      <c r="BS199" s="19"/>
      <c r="BT199" s="19"/>
      <c r="BU199" s="19"/>
      <c r="BV199" s="19"/>
      <c r="BW199" s="19"/>
      <c r="BX199" s="19"/>
      <c r="BY199" s="19"/>
      <c r="BZ199" s="19"/>
      <c r="CA199" s="19"/>
      <c r="CB199" s="19"/>
      <c r="CC199" s="24"/>
      <c r="CD199" s="19">
        <f t="shared" si="42"/>
        <v>33333333</v>
      </c>
      <c r="CE199" s="20">
        <v>2024258990021</v>
      </c>
      <c r="CF199" s="48" t="str">
        <f>+_xlfn.XLOOKUP(P199,'[1]x METAS'!$AD$3:$AD$408,'[1]x METAS'!$AF$3:$AF$408,FALSE,0,1)</f>
        <v>Secretaría de Seguridad y Convivencia</v>
      </c>
    </row>
    <row r="200" spans="1:84" ht="26.25" hidden="1" x14ac:dyDescent="0.4">
      <c r="A200" s="49" t="s">
        <v>721</v>
      </c>
      <c r="B200" s="12" t="s">
        <v>445</v>
      </c>
      <c r="C200" s="12" t="s">
        <v>446</v>
      </c>
      <c r="D200" s="13">
        <v>120300500</v>
      </c>
      <c r="E200" s="12" t="s">
        <v>279</v>
      </c>
      <c r="F200" s="12" t="s">
        <v>722</v>
      </c>
      <c r="G200" s="14">
        <v>72</v>
      </c>
      <c r="H200" s="12" t="s">
        <v>91</v>
      </c>
      <c r="I200" s="14">
        <v>18</v>
      </c>
      <c r="J200" s="14"/>
      <c r="K200" s="15">
        <f t="shared" si="46"/>
        <v>0</v>
      </c>
      <c r="L200" s="15"/>
      <c r="M200" s="14">
        <v>18</v>
      </c>
      <c r="N200" s="14">
        <v>18</v>
      </c>
      <c r="O200" s="16">
        <v>18</v>
      </c>
      <c r="P200" s="16" t="str">
        <f>+_xlfn.XLOOKUP(F200,'[1]x METAS'!$X$3:$X$408,'[1]x METAS'!$AD$3:$AD$408,FALSE,0,1)</f>
        <v>Aumentar a 72 los documentos de investigación referentes a problemáticas o situaciones que afectan la convivencia y la seguridad en el municipio.</v>
      </c>
      <c r="Q200" s="17">
        <f>+_xlfn.XLOOKUP(P200,[2]Sheet!$C$6:$C$2261,[2]Sheet!$G$6:$G$2261,FALSE,0,1)</f>
        <v>37982477</v>
      </c>
      <c r="R200" s="18">
        <f>+_xlfn.XLOOKUP(P200,[2]Sheet!$C$2:$C$2261,[2]Sheet!$J$2:$J$2261,FALSE,0,1)</f>
        <v>31982476</v>
      </c>
      <c r="S200" s="15">
        <f>+R200/Q200</f>
        <v>0.84203239299006227</v>
      </c>
      <c r="T200" s="15"/>
      <c r="U200" s="15"/>
      <c r="V200" s="15"/>
      <c r="W200" s="19">
        <v>31982479</v>
      </c>
      <c r="X200" s="19"/>
      <c r="Y200" s="19"/>
      <c r="Z200" s="19"/>
      <c r="AA200" s="19"/>
      <c r="AB200" s="19"/>
      <c r="AC200" s="19"/>
      <c r="AD200" s="19"/>
      <c r="AE200" s="19"/>
      <c r="AF200" s="19"/>
      <c r="AG200" s="19"/>
      <c r="AH200" s="19"/>
      <c r="AI200" s="19"/>
      <c r="AJ200" s="25"/>
      <c r="AK200" s="19">
        <f t="shared" si="39"/>
        <v>31982479</v>
      </c>
      <c r="AL200" s="19">
        <v>157610000</v>
      </c>
      <c r="AM200" s="19"/>
      <c r="AN200" s="19"/>
      <c r="AO200" s="19"/>
      <c r="AP200" s="19"/>
      <c r="AQ200" s="19"/>
      <c r="AR200" s="19"/>
      <c r="AS200" s="19"/>
      <c r="AT200" s="19"/>
      <c r="AU200" s="19"/>
      <c r="AV200" s="19"/>
      <c r="AW200" s="25"/>
      <c r="AX200" s="19"/>
      <c r="AY200" s="19"/>
      <c r="AZ200" s="19">
        <f t="shared" si="40"/>
        <v>157610000</v>
      </c>
      <c r="BA200" s="19">
        <v>331479610</v>
      </c>
      <c r="BB200" s="19"/>
      <c r="BC200" s="19"/>
      <c r="BD200" s="19"/>
      <c r="BE200" s="19"/>
      <c r="BF200" s="19"/>
      <c r="BG200" s="19"/>
      <c r="BH200" s="19"/>
      <c r="BI200" s="19"/>
      <c r="BJ200" s="19"/>
      <c r="BK200" s="19"/>
      <c r="BL200" s="19"/>
      <c r="BM200" s="19"/>
      <c r="BN200" s="19"/>
      <c r="BO200" s="19">
        <f t="shared" si="41"/>
        <v>331479610</v>
      </c>
      <c r="BP200" s="19">
        <v>331479610</v>
      </c>
      <c r="BQ200" s="19"/>
      <c r="BR200" s="19"/>
      <c r="BS200" s="19"/>
      <c r="BT200" s="19"/>
      <c r="BU200" s="19"/>
      <c r="BV200" s="19"/>
      <c r="BW200" s="19"/>
      <c r="BX200" s="19"/>
      <c r="BY200" s="19"/>
      <c r="BZ200" s="19"/>
      <c r="CA200" s="19"/>
      <c r="CB200" s="19"/>
      <c r="CC200" s="24"/>
      <c r="CD200" s="19">
        <f t="shared" si="42"/>
        <v>331479610</v>
      </c>
      <c r="CE200" s="20">
        <v>2024258990021</v>
      </c>
      <c r="CF200" s="48" t="str">
        <f>+_xlfn.XLOOKUP(P200,'[1]x METAS'!$AD$3:$AD$408,'[1]x METAS'!$AF$3:$AF$408,FALSE,0,1)</f>
        <v>Secretaría de Seguridad y Convivencia</v>
      </c>
    </row>
    <row r="201" spans="1:84" ht="26.25" hidden="1" x14ac:dyDescent="0.4">
      <c r="A201" s="49" t="s">
        <v>723</v>
      </c>
      <c r="B201" s="12" t="s">
        <v>445</v>
      </c>
      <c r="C201" s="12" t="s">
        <v>446</v>
      </c>
      <c r="D201" s="13">
        <v>120201900</v>
      </c>
      <c r="E201" s="12" t="s">
        <v>724</v>
      </c>
      <c r="F201" s="12" t="s">
        <v>725</v>
      </c>
      <c r="G201" s="14">
        <v>1</v>
      </c>
      <c r="H201" s="12" t="s">
        <v>114</v>
      </c>
      <c r="I201" s="14">
        <v>1</v>
      </c>
      <c r="J201" s="14"/>
      <c r="K201" s="15">
        <f t="shared" si="46"/>
        <v>0</v>
      </c>
      <c r="L201" s="15"/>
      <c r="M201" s="14">
        <v>1</v>
      </c>
      <c r="N201" s="14">
        <v>1</v>
      </c>
      <c r="O201" s="16">
        <v>1</v>
      </c>
      <c r="P201" s="16" t="str">
        <f>+_xlfn.XLOOKUP(F201,'[1]x METAS'!$X$3:$X$408,'[1]x METAS'!$AD$3:$AD$408,FALSE,0,1)</f>
        <v>Crear e implementar 1 corredor de ruta escolar segura.</v>
      </c>
      <c r="Q201" s="17" t="b">
        <f>+_xlfn.XLOOKUP(P201,[2]Sheet!$C$6:$C$2261,[2]Sheet!$G$6:$G$2261,FALSE,0,1)</f>
        <v>0</v>
      </c>
      <c r="R201" s="16"/>
      <c r="S201" s="16"/>
      <c r="T201" s="16"/>
      <c r="U201" s="16"/>
      <c r="V201" s="16"/>
      <c r="W201" s="19">
        <v>0</v>
      </c>
      <c r="X201" s="19"/>
      <c r="Y201" s="19"/>
      <c r="Z201" s="19"/>
      <c r="AA201" s="19"/>
      <c r="AB201" s="19">
        <v>10000000</v>
      </c>
      <c r="AC201" s="19"/>
      <c r="AD201" s="19"/>
      <c r="AE201" s="19"/>
      <c r="AF201" s="19"/>
      <c r="AG201" s="19"/>
      <c r="AH201" s="19"/>
      <c r="AI201" s="19"/>
      <c r="AJ201" s="25"/>
      <c r="AK201" s="19">
        <f t="shared" si="39"/>
        <v>10000000</v>
      </c>
      <c r="AL201" s="19"/>
      <c r="AM201" s="19"/>
      <c r="AN201" s="19"/>
      <c r="AO201" s="19"/>
      <c r="AP201" s="19"/>
      <c r="AQ201" s="19">
        <v>88000000</v>
      </c>
      <c r="AR201" s="19"/>
      <c r="AS201" s="19"/>
      <c r="AT201" s="19"/>
      <c r="AU201" s="19"/>
      <c r="AV201" s="19"/>
      <c r="AW201" s="25"/>
      <c r="AX201" s="19"/>
      <c r="AY201" s="19"/>
      <c r="AZ201" s="19">
        <f t="shared" si="40"/>
        <v>88000000</v>
      </c>
      <c r="BA201" s="19"/>
      <c r="BB201" s="19"/>
      <c r="BC201" s="19"/>
      <c r="BD201" s="19"/>
      <c r="BE201" s="19"/>
      <c r="BF201" s="19">
        <v>37500000</v>
      </c>
      <c r="BG201" s="19"/>
      <c r="BH201" s="19"/>
      <c r="BI201" s="19"/>
      <c r="BJ201" s="19"/>
      <c r="BK201" s="19"/>
      <c r="BL201" s="19"/>
      <c r="BM201" s="19"/>
      <c r="BN201" s="19"/>
      <c r="BO201" s="19">
        <f t="shared" si="41"/>
        <v>37500000</v>
      </c>
      <c r="BP201" s="19">
        <v>27500000</v>
      </c>
      <c r="BQ201" s="19"/>
      <c r="BR201" s="19"/>
      <c r="BS201" s="19"/>
      <c r="BT201" s="19"/>
      <c r="BU201" s="19">
        <v>27500000</v>
      </c>
      <c r="BV201" s="19"/>
      <c r="BW201" s="19"/>
      <c r="BX201" s="19"/>
      <c r="BY201" s="19"/>
      <c r="BZ201" s="19"/>
      <c r="CA201" s="19"/>
      <c r="CB201" s="19"/>
      <c r="CC201" s="24"/>
      <c r="CD201" s="19">
        <f t="shared" si="42"/>
        <v>55000000</v>
      </c>
      <c r="CE201" s="20">
        <v>2024258990020</v>
      </c>
      <c r="CF201" s="48" t="str">
        <f>+_xlfn.XLOOKUP(P201,'[1]x METAS'!$AD$3:$AD$408,'[1]x METAS'!$AF$3:$AF$408,FALSE,0,1)</f>
        <v>Secretaría de Seguridad y Convivencia</v>
      </c>
    </row>
    <row r="202" spans="1:84" ht="26.25" hidden="1" x14ac:dyDescent="0.4">
      <c r="A202" s="49" t="s">
        <v>726</v>
      </c>
      <c r="B202" s="12" t="s">
        <v>445</v>
      </c>
      <c r="C202" s="12" t="s">
        <v>446</v>
      </c>
      <c r="D202" s="13">
        <v>120203201</v>
      </c>
      <c r="E202" s="12" t="s">
        <v>727</v>
      </c>
      <c r="F202" s="12" t="s">
        <v>728</v>
      </c>
      <c r="G202" s="14">
        <v>10</v>
      </c>
      <c r="H202" s="12" t="s">
        <v>114</v>
      </c>
      <c r="I202" s="14">
        <v>7</v>
      </c>
      <c r="J202" s="14"/>
      <c r="K202" s="15">
        <f t="shared" si="46"/>
        <v>0</v>
      </c>
      <c r="L202" s="15"/>
      <c r="M202" s="14">
        <v>9</v>
      </c>
      <c r="N202" s="14">
        <v>10</v>
      </c>
      <c r="O202" s="16">
        <v>10</v>
      </c>
      <c r="P202" s="16" t="str">
        <f>+_xlfn.XLOOKUP(F202,'[1]x METAS'!$X$3:$X$408,'[1]x METAS'!$AD$3:$AD$408,FALSE,0,1)</f>
        <v>Aumentar a 10 las redes de apoyo para la seguridad y la convivencia.</v>
      </c>
      <c r="Q202" s="17" t="b">
        <f>+_xlfn.XLOOKUP(P202,[2]Sheet!$C$6:$C$2261,[2]Sheet!$G$6:$G$2261,FALSE,0,1)</f>
        <v>0</v>
      </c>
      <c r="R202" s="16"/>
      <c r="S202" s="16"/>
      <c r="T202" s="16"/>
      <c r="U202" s="16"/>
      <c r="V202" s="16"/>
      <c r="W202" s="19">
        <v>0</v>
      </c>
      <c r="X202" s="19"/>
      <c r="Y202" s="19"/>
      <c r="Z202" s="19"/>
      <c r="AA202" s="19"/>
      <c r="AB202" s="19"/>
      <c r="AC202" s="19"/>
      <c r="AD202" s="19"/>
      <c r="AE202" s="19"/>
      <c r="AF202" s="19"/>
      <c r="AG202" s="19"/>
      <c r="AH202" s="19"/>
      <c r="AI202" s="19"/>
      <c r="AJ202" s="25"/>
      <c r="AK202" s="19">
        <f t="shared" si="39"/>
        <v>0</v>
      </c>
      <c r="AL202" s="19">
        <v>80000000</v>
      </c>
      <c r="AM202" s="19"/>
      <c r="AN202" s="19"/>
      <c r="AO202" s="19"/>
      <c r="AP202" s="19"/>
      <c r="AQ202" s="19"/>
      <c r="AR202" s="19"/>
      <c r="AS202" s="19"/>
      <c r="AT202" s="19"/>
      <c r="AU202" s="19"/>
      <c r="AV202" s="19"/>
      <c r="AW202" s="25"/>
      <c r="AX202" s="19"/>
      <c r="AY202" s="19"/>
      <c r="AZ202" s="19">
        <f t="shared" si="40"/>
        <v>80000000</v>
      </c>
      <c r="BA202" s="19">
        <v>79000000</v>
      </c>
      <c r="BB202" s="19"/>
      <c r="BC202" s="19"/>
      <c r="BD202" s="19"/>
      <c r="BE202" s="19"/>
      <c r="BF202" s="19"/>
      <c r="BG202" s="19"/>
      <c r="BH202" s="19"/>
      <c r="BI202" s="19"/>
      <c r="BJ202" s="19"/>
      <c r="BK202" s="19"/>
      <c r="BL202" s="19"/>
      <c r="BM202" s="19"/>
      <c r="BN202" s="19"/>
      <c r="BO202" s="19">
        <f t="shared" si="41"/>
        <v>79000000</v>
      </c>
      <c r="BP202" s="19">
        <v>79000000</v>
      </c>
      <c r="BQ202" s="19"/>
      <c r="BR202" s="19"/>
      <c r="BS202" s="19"/>
      <c r="BT202" s="19"/>
      <c r="BU202" s="19"/>
      <c r="BV202" s="19"/>
      <c r="BW202" s="19"/>
      <c r="BX202" s="19"/>
      <c r="BY202" s="19"/>
      <c r="BZ202" s="19"/>
      <c r="CA202" s="19"/>
      <c r="CB202" s="19"/>
      <c r="CC202" s="24"/>
      <c r="CD202" s="19">
        <f t="shared" si="42"/>
        <v>79000000</v>
      </c>
      <c r="CE202" s="20">
        <v>2024258990020</v>
      </c>
      <c r="CF202" s="48" t="str">
        <f>+_xlfn.XLOOKUP(P202,'[1]x METAS'!$AD$3:$AD$408,'[1]x METAS'!$AF$3:$AF$408,FALSE,0,1)</f>
        <v>Secretaría de Seguridad y Convivencia</v>
      </c>
    </row>
    <row r="203" spans="1:84" ht="26.25" hidden="1" x14ac:dyDescent="0.4">
      <c r="A203" s="49" t="s">
        <v>729</v>
      </c>
      <c r="B203" s="12" t="s">
        <v>445</v>
      </c>
      <c r="C203" s="12" t="s">
        <v>446</v>
      </c>
      <c r="D203" s="13">
        <v>120203201</v>
      </c>
      <c r="E203" s="12" t="s">
        <v>727</v>
      </c>
      <c r="F203" s="12" t="s">
        <v>730</v>
      </c>
      <c r="G203" s="14">
        <v>48</v>
      </c>
      <c r="H203" s="12" t="s">
        <v>91</v>
      </c>
      <c r="I203" s="14">
        <v>12</v>
      </c>
      <c r="J203" s="14"/>
      <c r="K203" s="15">
        <f t="shared" si="46"/>
        <v>0</v>
      </c>
      <c r="L203" s="15"/>
      <c r="M203" s="14">
        <v>12</v>
      </c>
      <c r="N203" s="14">
        <v>12</v>
      </c>
      <c r="O203" s="16">
        <v>12</v>
      </c>
      <c r="P203" s="16" t="str">
        <f>+_xlfn.XLOOKUP(F203,'[1]x METAS'!$X$3:$X$408,'[1]x METAS'!$AD$3:$AD$408,FALSE,0,1)</f>
        <v>Aumentar a 48 los espacios de participación ciudadana promovidos sobre seguridad y convivencia</v>
      </c>
      <c r="Q203" s="17" t="b">
        <f>+_xlfn.XLOOKUP(P203,[2]Sheet!$C$6:$C$2261,[2]Sheet!$G$6:$G$2261,FALSE,0,1)</f>
        <v>0</v>
      </c>
      <c r="R203" s="16"/>
      <c r="S203" s="16"/>
      <c r="T203" s="16"/>
      <c r="U203" s="16"/>
      <c r="V203" s="16"/>
      <c r="W203" s="19">
        <v>0</v>
      </c>
      <c r="X203" s="19"/>
      <c r="Y203" s="19"/>
      <c r="Z203" s="19"/>
      <c r="AA203" s="19"/>
      <c r="AB203" s="19"/>
      <c r="AC203" s="19"/>
      <c r="AD203" s="19"/>
      <c r="AE203" s="19"/>
      <c r="AF203" s="19"/>
      <c r="AG203" s="19"/>
      <c r="AH203" s="19"/>
      <c r="AI203" s="19"/>
      <c r="AJ203" s="25"/>
      <c r="AK203" s="19">
        <f t="shared" si="39"/>
        <v>0</v>
      </c>
      <c r="AL203" s="19">
        <v>22000000</v>
      </c>
      <c r="AM203" s="19"/>
      <c r="AN203" s="19"/>
      <c r="AO203" s="19"/>
      <c r="AP203" s="19"/>
      <c r="AQ203" s="19"/>
      <c r="AR203" s="19"/>
      <c r="AS203" s="19"/>
      <c r="AT203" s="19"/>
      <c r="AU203" s="19"/>
      <c r="AV203" s="19"/>
      <c r="AW203" s="25"/>
      <c r="AX203" s="19"/>
      <c r="AY203" s="19"/>
      <c r="AZ203" s="19">
        <f t="shared" si="40"/>
        <v>22000000</v>
      </c>
      <c r="BA203" s="19">
        <v>22000000</v>
      </c>
      <c r="BB203" s="19"/>
      <c r="BC203" s="19"/>
      <c r="BD203" s="19"/>
      <c r="BE203" s="19"/>
      <c r="BF203" s="19"/>
      <c r="BG203" s="19"/>
      <c r="BH203" s="19"/>
      <c r="BI203" s="19"/>
      <c r="BJ203" s="19"/>
      <c r="BK203" s="19"/>
      <c r="BL203" s="19"/>
      <c r="BM203" s="19"/>
      <c r="BN203" s="19"/>
      <c r="BO203" s="19">
        <f t="shared" si="41"/>
        <v>22000000</v>
      </c>
      <c r="BP203" s="19">
        <v>22000000</v>
      </c>
      <c r="BQ203" s="19"/>
      <c r="BR203" s="19"/>
      <c r="BS203" s="19"/>
      <c r="BT203" s="19"/>
      <c r="BU203" s="19"/>
      <c r="BV203" s="19"/>
      <c r="BW203" s="19"/>
      <c r="BX203" s="19"/>
      <c r="BY203" s="19"/>
      <c r="BZ203" s="19"/>
      <c r="CA203" s="19"/>
      <c r="CB203" s="19"/>
      <c r="CC203" s="24"/>
      <c r="CD203" s="19">
        <f t="shared" si="42"/>
        <v>22000000</v>
      </c>
      <c r="CE203" s="20">
        <v>2024258990020</v>
      </c>
      <c r="CF203" s="48" t="str">
        <f>+_xlfn.XLOOKUP(P203,'[1]x METAS'!$AD$3:$AD$408,'[1]x METAS'!$AF$3:$AF$408,FALSE,0,1)</f>
        <v>Secretaría de Seguridad y Convivencia</v>
      </c>
    </row>
    <row r="204" spans="1:84" ht="26.25" hidden="1" x14ac:dyDescent="0.4">
      <c r="A204" s="49" t="s">
        <v>731</v>
      </c>
      <c r="B204" s="12" t="s">
        <v>445</v>
      </c>
      <c r="C204" s="12" t="s">
        <v>446</v>
      </c>
      <c r="D204" s="13">
        <v>120301300</v>
      </c>
      <c r="E204" s="12" t="s">
        <v>218</v>
      </c>
      <c r="F204" s="12" t="s">
        <v>732</v>
      </c>
      <c r="G204" s="14">
        <v>10</v>
      </c>
      <c r="H204" s="12" t="s">
        <v>114</v>
      </c>
      <c r="I204" s="14">
        <v>3</v>
      </c>
      <c r="J204" s="14"/>
      <c r="K204" s="15">
        <f t="shared" si="46"/>
        <v>0</v>
      </c>
      <c r="L204" s="15"/>
      <c r="M204" s="14">
        <v>6</v>
      </c>
      <c r="N204" s="14">
        <v>9</v>
      </c>
      <c r="O204" s="16">
        <v>10</v>
      </c>
      <c r="P204" s="16" t="str">
        <f>+_xlfn.XLOOKUP(F204,'[1]x METAS'!$X$3:$X$408,'[1]x METAS'!$AD$3:$AD$408,FALSE,0,1)</f>
        <v>Suministrar 10 capacidades al Sistema Integrado de Emergencias y Seguridad (SIES) para su fortalecimiento.</v>
      </c>
      <c r="Q204" s="17">
        <f>+_xlfn.XLOOKUP(P204,[2]Sheet!$C$6:$C$2261,[2]Sheet!$G$6:$G$2261,FALSE,0,1)</f>
        <v>421925240</v>
      </c>
      <c r="R204" s="18">
        <f>+_xlfn.XLOOKUP(P204,[2]Sheet!$C$2:$C$2261,[2]Sheet!$J$2:$J$2261,FALSE,0,1)</f>
        <v>132448089.5</v>
      </c>
      <c r="S204" s="15">
        <f>+R204/Q204</f>
        <v>0.31391364380097292</v>
      </c>
      <c r="T204" s="15"/>
      <c r="U204" s="15"/>
      <c r="V204" s="15"/>
      <c r="W204" s="19">
        <v>0</v>
      </c>
      <c r="X204" s="19"/>
      <c r="Y204" s="19"/>
      <c r="Z204" s="19"/>
      <c r="AA204" s="19"/>
      <c r="AB204" s="19"/>
      <c r="AC204" s="19"/>
      <c r="AD204" s="19"/>
      <c r="AE204" s="19"/>
      <c r="AF204" s="19"/>
      <c r="AG204" s="19"/>
      <c r="AH204" s="19"/>
      <c r="AI204" s="19"/>
      <c r="AJ204" s="28"/>
      <c r="AK204" s="19">
        <f t="shared" si="39"/>
        <v>0</v>
      </c>
      <c r="AL204" s="19">
        <v>2030288487</v>
      </c>
      <c r="AM204" s="19"/>
      <c r="AN204" s="19"/>
      <c r="AO204" s="19"/>
      <c r="AP204" s="19"/>
      <c r="AQ204" s="19"/>
      <c r="AR204" s="19"/>
      <c r="AS204" s="19"/>
      <c r="AT204" s="19"/>
      <c r="AU204" s="19"/>
      <c r="AV204" s="19"/>
      <c r="AW204" s="29">
        <v>1211185897</v>
      </c>
      <c r="AX204" s="19"/>
      <c r="AY204" s="19"/>
      <c r="AZ204" s="19">
        <f t="shared" si="40"/>
        <v>3241474384</v>
      </c>
      <c r="BA204" s="19">
        <v>2030288487</v>
      </c>
      <c r="BB204" s="19"/>
      <c r="BC204" s="19"/>
      <c r="BD204" s="19"/>
      <c r="BE204" s="19"/>
      <c r="BF204" s="19"/>
      <c r="BG204" s="19"/>
      <c r="BH204" s="19"/>
      <c r="BI204" s="19"/>
      <c r="BJ204" s="19"/>
      <c r="BK204" s="19"/>
      <c r="BL204" s="19">
        <v>2479835470</v>
      </c>
      <c r="BM204" s="19"/>
      <c r="BN204" s="19"/>
      <c r="BO204" s="19">
        <f t="shared" si="41"/>
        <v>4510123957</v>
      </c>
      <c r="BP204" s="19">
        <v>2030288487</v>
      </c>
      <c r="BQ204" s="19"/>
      <c r="BR204" s="19"/>
      <c r="BS204" s="19"/>
      <c r="BT204" s="19"/>
      <c r="BU204" s="19"/>
      <c r="BV204" s="19"/>
      <c r="BW204" s="19"/>
      <c r="BX204" s="19"/>
      <c r="BY204" s="19"/>
      <c r="BZ204" s="19"/>
      <c r="CA204" s="19"/>
      <c r="CB204" s="19"/>
      <c r="CC204" s="24"/>
      <c r="CD204" s="19">
        <f t="shared" si="42"/>
        <v>2030288487</v>
      </c>
      <c r="CE204" s="20">
        <v>2024258990021</v>
      </c>
      <c r="CF204" s="48" t="str">
        <f>+_xlfn.XLOOKUP(P204,'[1]x METAS'!$AD$3:$AD$408,'[1]x METAS'!$AF$3:$AF$408,FALSE,0,1)</f>
        <v>Secretaría de Seguridad y Convivencia</v>
      </c>
    </row>
    <row r="205" spans="1:84" ht="26.25" hidden="1" x14ac:dyDescent="0.4">
      <c r="A205" s="49" t="s">
        <v>733</v>
      </c>
      <c r="B205" s="12" t="s">
        <v>445</v>
      </c>
      <c r="C205" s="12" t="s">
        <v>446</v>
      </c>
      <c r="D205" s="13">
        <v>450105600</v>
      </c>
      <c r="E205" s="12" t="s">
        <v>734</v>
      </c>
      <c r="F205" s="12" t="s">
        <v>735</v>
      </c>
      <c r="G205" s="14">
        <v>100000000</v>
      </c>
      <c r="H205" s="12" t="s">
        <v>91</v>
      </c>
      <c r="I205" s="14">
        <v>0</v>
      </c>
      <c r="J205" s="14"/>
      <c r="K205" s="15" t="e">
        <f t="shared" si="46"/>
        <v>#DIV/0!</v>
      </c>
      <c r="L205" s="15"/>
      <c r="M205" s="14">
        <v>33333333</v>
      </c>
      <c r="N205" s="14">
        <v>33333333</v>
      </c>
      <c r="O205" s="16">
        <v>33333333</v>
      </c>
      <c r="P205" s="16" t="str">
        <f>+_xlfn.XLOOKUP(F205,'[1]x METAS'!$X$3:$X$408,'[1]x METAS'!$AD$3:$AD$408,FALSE,0,1)</f>
        <v>Entregar $ 100.000.000 en recompensas y/o Estímulos financieros en reconocimiento al apoyo, información y operatividad de actividades delictivas.</v>
      </c>
      <c r="Q205" s="17" t="b">
        <f>+_xlfn.XLOOKUP(P205,[2]Sheet!$C$6:$C$2261,[2]Sheet!$G$6:$G$2261,FALSE,0,1)</f>
        <v>0</v>
      </c>
      <c r="R205" s="16"/>
      <c r="S205" s="16"/>
      <c r="T205" s="16"/>
      <c r="U205" s="16"/>
      <c r="V205" s="16"/>
      <c r="W205" s="19">
        <v>0</v>
      </c>
      <c r="X205" s="19"/>
      <c r="Y205" s="19"/>
      <c r="Z205" s="19"/>
      <c r="AA205" s="19"/>
      <c r="AB205" s="19"/>
      <c r="AC205" s="19"/>
      <c r="AD205" s="19"/>
      <c r="AE205" s="19"/>
      <c r="AF205" s="19"/>
      <c r="AG205" s="19"/>
      <c r="AH205" s="19"/>
      <c r="AI205" s="19"/>
      <c r="AJ205" s="25"/>
      <c r="AK205" s="19">
        <f t="shared" si="39"/>
        <v>0</v>
      </c>
      <c r="AL205" s="19">
        <v>33333333</v>
      </c>
      <c r="AM205" s="19"/>
      <c r="AN205" s="19"/>
      <c r="AO205" s="19"/>
      <c r="AP205" s="19"/>
      <c r="AQ205" s="19"/>
      <c r="AR205" s="19"/>
      <c r="AS205" s="19"/>
      <c r="AT205" s="19"/>
      <c r="AU205" s="19"/>
      <c r="AV205" s="19"/>
      <c r="AW205" s="25"/>
      <c r="AX205" s="19"/>
      <c r="AY205" s="19"/>
      <c r="AZ205" s="19">
        <f t="shared" si="40"/>
        <v>33333333</v>
      </c>
      <c r="BA205" s="19">
        <v>33333333</v>
      </c>
      <c r="BB205" s="19"/>
      <c r="BC205" s="19"/>
      <c r="BD205" s="19"/>
      <c r="BE205" s="19"/>
      <c r="BF205" s="19"/>
      <c r="BG205" s="19"/>
      <c r="BH205" s="19"/>
      <c r="BI205" s="19"/>
      <c r="BJ205" s="19"/>
      <c r="BK205" s="19"/>
      <c r="BL205" s="19"/>
      <c r="BM205" s="19"/>
      <c r="BN205" s="19"/>
      <c r="BO205" s="19">
        <f t="shared" si="41"/>
        <v>33333333</v>
      </c>
      <c r="BP205" s="19">
        <v>33333333</v>
      </c>
      <c r="BQ205" s="19"/>
      <c r="BR205" s="19"/>
      <c r="BS205" s="19"/>
      <c r="BT205" s="19"/>
      <c r="BU205" s="19"/>
      <c r="BV205" s="19"/>
      <c r="BW205" s="19"/>
      <c r="BX205" s="19"/>
      <c r="BY205" s="19"/>
      <c r="BZ205" s="19"/>
      <c r="CA205" s="19"/>
      <c r="CB205" s="19"/>
      <c r="CC205" s="24"/>
      <c r="CD205" s="19">
        <f t="shared" si="42"/>
        <v>33333333</v>
      </c>
      <c r="CE205" s="20">
        <v>2024258990022</v>
      </c>
      <c r="CF205" s="48" t="str">
        <f>+_xlfn.XLOOKUP(P205,'[1]x METAS'!$AD$3:$AD$408,'[1]x METAS'!$AF$3:$AF$408,FALSE,0,1)</f>
        <v>Secretaría de Seguridad y Convivencia</v>
      </c>
    </row>
    <row r="206" spans="1:84" ht="26.25" hidden="1" x14ac:dyDescent="0.4">
      <c r="A206" s="49" t="s">
        <v>736</v>
      </c>
      <c r="B206" s="12" t="s">
        <v>445</v>
      </c>
      <c r="C206" s="12" t="s">
        <v>446</v>
      </c>
      <c r="D206" s="13">
        <v>450105700</v>
      </c>
      <c r="E206" s="12" t="s">
        <v>737</v>
      </c>
      <c r="F206" s="12" t="s">
        <v>738</v>
      </c>
      <c r="G206" s="14">
        <v>8</v>
      </c>
      <c r="H206" s="12" t="s">
        <v>114</v>
      </c>
      <c r="I206" s="14">
        <v>3</v>
      </c>
      <c r="J206" s="14"/>
      <c r="K206" s="15">
        <f t="shared" si="46"/>
        <v>0</v>
      </c>
      <c r="L206" s="15"/>
      <c r="M206" s="14">
        <v>5</v>
      </c>
      <c r="N206" s="14">
        <v>7</v>
      </c>
      <c r="O206" s="16">
        <v>8</v>
      </c>
      <c r="P206" s="16" t="str">
        <f>+_xlfn.XLOOKUP(F206,'[1]x METAS'!$X$3:$X$408,'[1]x METAS'!$AD$3:$AD$408,FALSE,0,1)</f>
        <v>Suministrar 8 capacidades a la fuerza pública para su fortalecimiento institucional</v>
      </c>
      <c r="Q206" s="17">
        <f>+_xlfn.XLOOKUP(P206,[2]Sheet!$C$6:$C$2261,[2]Sheet!$G$6:$G$2261,FALSE,0,1)</f>
        <v>20000000</v>
      </c>
      <c r="R206" s="18">
        <f>+_xlfn.XLOOKUP(P206,[2]Sheet!$C$2:$C$2261,[2]Sheet!$J$2:$J$2261,FALSE,0,1)</f>
        <v>0</v>
      </c>
      <c r="S206" s="15">
        <f t="shared" ref="S206:S208" si="47">+R206/Q206</f>
        <v>0</v>
      </c>
      <c r="T206" s="15"/>
      <c r="U206" s="15"/>
      <c r="V206" s="15"/>
      <c r="W206" s="19">
        <v>660000000</v>
      </c>
      <c r="X206" s="19"/>
      <c r="Y206" s="19"/>
      <c r="Z206" s="19"/>
      <c r="AA206" s="19"/>
      <c r="AB206" s="19"/>
      <c r="AC206" s="19"/>
      <c r="AD206" s="19"/>
      <c r="AE206" s="19"/>
      <c r="AF206" s="19"/>
      <c r="AG206" s="19"/>
      <c r="AH206" s="19"/>
      <c r="AI206" s="19"/>
      <c r="AJ206" s="28"/>
      <c r="AK206" s="19">
        <f t="shared" si="39"/>
        <v>660000000</v>
      </c>
      <c r="AL206" s="19">
        <v>1200000000</v>
      </c>
      <c r="AM206" s="19"/>
      <c r="AN206" s="19"/>
      <c r="AO206" s="19"/>
      <c r="AP206" s="19"/>
      <c r="AQ206" s="19"/>
      <c r="AR206" s="19"/>
      <c r="AS206" s="19"/>
      <c r="AT206" s="19"/>
      <c r="AU206" s="19"/>
      <c r="AV206" s="19"/>
      <c r="AW206" s="29">
        <v>750000000</v>
      </c>
      <c r="AX206" s="19"/>
      <c r="AY206" s="19"/>
      <c r="AZ206" s="19">
        <f t="shared" si="40"/>
        <v>1950000000</v>
      </c>
      <c r="BA206" s="19">
        <v>2000000000</v>
      </c>
      <c r="BB206" s="19"/>
      <c r="BC206" s="19"/>
      <c r="BD206" s="19"/>
      <c r="BE206" s="19"/>
      <c r="BF206" s="19"/>
      <c r="BG206" s="19"/>
      <c r="BH206" s="19"/>
      <c r="BI206" s="19"/>
      <c r="BJ206" s="19"/>
      <c r="BK206" s="19"/>
      <c r="BL206" s="19">
        <v>725000000</v>
      </c>
      <c r="BM206" s="19"/>
      <c r="BN206" s="19"/>
      <c r="BO206" s="19">
        <f t="shared" si="41"/>
        <v>2725000000</v>
      </c>
      <c r="BP206" s="19">
        <v>1264300000</v>
      </c>
      <c r="BQ206" s="19"/>
      <c r="BR206" s="19"/>
      <c r="BS206" s="19"/>
      <c r="BT206" s="19"/>
      <c r="BU206" s="19"/>
      <c r="BV206" s="19"/>
      <c r="BW206" s="19"/>
      <c r="BX206" s="19"/>
      <c r="BY206" s="19"/>
      <c r="BZ206" s="19"/>
      <c r="CA206" s="19"/>
      <c r="CB206" s="19"/>
      <c r="CC206" s="24"/>
      <c r="CD206" s="19">
        <f t="shared" si="42"/>
        <v>1264300000</v>
      </c>
      <c r="CE206" s="20">
        <v>2024258990022</v>
      </c>
      <c r="CF206" s="48" t="str">
        <f>+_xlfn.XLOOKUP(P206,'[1]x METAS'!$AD$3:$AD$408,'[1]x METAS'!$AF$3:$AF$408,FALSE,0,1)</f>
        <v>Secretaría de Seguridad y Convivencia</v>
      </c>
    </row>
    <row r="207" spans="1:84" ht="26.25" hidden="1" x14ac:dyDescent="0.4">
      <c r="A207" s="49" t="s">
        <v>739</v>
      </c>
      <c r="B207" s="12" t="s">
        <v>445</v>
      </c>
      <c r="C207" s="12" t="s">
        <v>446</v>
      </c>
      <c r="D207" s="13">
        <v>120200300</v>
      </c>
      <c r="E207" s="12" t="s">
        <v>740</v>
      </c>
      <c r="F207" s="12" t="s">
        <v>741</v>
      </c>
      <c r="G207" s="14">
        <v>1</v>
      </c>
      <c r="H207" s="12" t="s">
        <v>114</v>
      </c>
      <c r="I207" s="14">
        <v>1</v>
      </c>
      <c r="J207" s="14"/>
      <c r="K207" s="15">
        <f t="shared" si="46"/>
        <v>0</v>
      </c>
      <c r="L207" s="15"/>
      <c r="M207" s="14">
        <v>1</v>
      </c>
      <c r="N207" s="14">
        <v>1</v>
      </c>
      <c r="O207" s="16">
        <v>1</v>
      </c>
      <c r="P207" s="16" t="str">
        <f>+_xlfn.XLOOKUP(F207,'[1]x METAS'!$X$3:$X$408,'[1]x METAS'!$AD$3:$AD$408,FALSE,0,1)</f>
        <v>Mantener en funcionamiento el Centro de Servicios Judiciales para Adolescentes (CESPA) en en el marco del Sistema de Responsabilidad Penal Adolescentes (SRPA).</v>
      </c>
      <c r="Q207" s="17">
        <f>+_xlfn.XLOOKUP(P207,[2]Sheet!$C$6:$C$2261,[2]Sheet!$G$6:$G$2261,FALSE,0,1)</f>
        <v>199849074</v>
      </c>
      <c r="R207" s="18">
        <f>+_xlfn.XLOOKUP(P207,[2]Sheet!$C$2:$C$2261,[2]Sheet!$J$2:$J$2261,FALSE,0,1)</f>
        <v>83447879.25</v>
      </c>
      <c r="S207" s="15">
        <f t="shared" si="47"/>
        <v>0.41755449539886286</v>
      </c>
      <c r="T207" s="15"/>
      <c r="U207" s="15"/>
      <c r="V207" s="15"/>
      <c r="W207" s="19">
        <v>53000000</v>
      </c>
      <c r="X207" s="19"/>
      <c r="Y207" s="19"/>
      <c r="Z207" s="19"/>
      <c r="AA207" s="19"/>
      <c r="AB207" s="19"/>
      <c r="AC207" s="19"/>
      <c r="AD207" s="19"/>
      <c r="AE207" s="19"/>
      <c r="AF207" s="19"/>
      <c r="AG207" s="19"/>
      <c r="AH207" s="19">
        <v>567000000</v>
      </c>
      <c r="AI207" s="19"/>
      <c r="AJ207" s="25"/>
      <c r="AK207" s="19">
        <f t="shared" si="39"/>
        <v>620000000</v>
      </c>
      <c r="AL207" s="19">
        <v>57333333</v>
      </c>
      <c r="AM207" s="19"/>
      <c r="AN207" s="19"/>
      <c r="AO207" s="19"/>
      <c r="AP207" s="19"/>
      <c r="AQ207" s="19"/>
      <c r="AR207" s="19"/>
      <c r="AS207" s="19"/>
      <c r="AT207" s="19"/>
      <c r="AU207" s="19"/>
      <c r="AV207" s="19"/>
      <c r="AW207" s="25"/>
      <c r="AX207" s="19"/>
      <c r="AY207" s="19"/>
      <c r="AZ207" s="19">
        <f t="shared" si="40"/>
        <v>57333333</v>
      </c>
      <c r="BA207" s="19">
        <v>57333333</v>
      </c>
      <c r="BB207" s="19"/>
      <c r="BC207" s="19"/>
      <c r="BD207" s="19"/>
      <c r="BE207" s="19"/>
      <c r="BF207" s="19"/>
      <c r="BG207" s="19"/>
      <c r="BH207" s="19"/>
      <c r="BI207" s="19"/>
      <c r="BJ207" s="19"/>
      <c r="BK207" s="19"/>
      <c r="BL207" s="19">
        <v>613666667</v>
      </c>
      <c r="BM207" s="19"/>
      <c r="BN207" s="19"/>
      <c r="BO207" s="19">
        <f t="shared" si="41"/>
        <v>671000000</v>
      </c>
      <c r="BP207" s="19">
        <v>57333333</v>
      </c>
      <c r="BQ207" s="19"/>
      <c r="BR207" s="19"/>
      <c r="BS207" s="19"/>
      <c r="BT207" s="19"/>
      <c r="BU207" s="19"/>
      <c r="BV207" s="19"/>
      <c r="BW207" s="19"/>
      <c r="BX207" s="19"/>
      <c r="BY207" s="19"/>
      <c r="BZ207" s="19"/>
      <c r="CA207" s="19">
        <v>613666667</v>
      </c>
      <c r="CB207" s="19"/>
      <c r="CC207" s="24"/>
      <c r="CD207" s="19">
        <f t="shared" si="42"/>
        <v>671000000</v>
      </c>
      <c r="CE207" s="20">
        <v>2024258990020</v>
      </c>
      <c r="CF207" s="48" t="str">
        <f>+_xlfn.XLOOKUP(P207,'[1]x METAS'!$AD$3:$AD$408,'[1]x METAS'!$AF$3:$AF$408,FALSE,0,1)</f>
        <v>Secretaría de Seguridad y Convivencia</v>
      </c>
    </row>
    <row r="208" spans="1:84" ht="26.25" hidden="1" x14ac:dyDescent="0.4">
      <c r="A208" s="49" t="s">
        <v>742</v>
      </c>
      <c r="B208" s="12" t="s">
        <v>445</v>
      </c>
      <c r="C208" s="12" t="s">
        <v>446</v>
      </c>
      <c r="D208" s="13">
        <v>120200300</v>
      </c>
      <c r="E208" s="12" t="s">
        <v>740</v>
      </c>
      <c r="F208" s="12" t="s">
        <v>743</v>
      </c>
      <c r="G208" s="14">
        <v>6000</v>
      </c>
      <c r="H208" s="12" t="s">
        <v>91</v>
      </c>
      <c r="I208" s="14">
        <v>1500</v>
      </c>
      <c r="J208" s="14"/>
      <c r="K208" s="15">
        <f t="shared" si="46"/>
        <v>0</v>
      </c>
      <c r="L208" s="15"/>
      <c r="M208" s="14">
        <v>1500</v>
      </c>
      <c r="N208" s="14">
        <v>1500</v>
      </c>
      <c r="O208" s="16">
        <v>1500</v>
      </c>
      <c r="P208" s="16" t="str">
        <f>+_xlfn.XLOOKUP(F208,'[1]x METAS'!$X$3:$X$408,'[1]x METAS'!$AD$3:$AD$408,FALSE,0,1)</f>
        <v>Aumentar a 6000 el número de personas trasladadas al Centro de Traslado por Protección (CTP).</v>
      </c>
      <c r="Q208" s="17">
        <f>+_xlfn.XLOOKUP(P208,[2]Sheet!$C$6:$C$2261,[2]Sheet!$G$6:$G$2261,FALSE,0,1)</f>
        <v>49138299.020000003</v>
      </c>
      <c r="R208" s="18">
        <f>+_xlfn.XLOOKUP(P208,[2]Sheet!$C$2:$C$2261,[2]Sheet!$J$2:$J$2261,FALSE,0,1)</f>
        <v>42557275</v>
      </c>
      <c r="S208" s="15">
        <f t="shared" si="47"/>
        <v>0.86607139133323618</v>
      </c>
      <c r="T208" s="15"/>
      <c r="U208" s="15"/>
      <c r="V208" s="15"/>
      <c r="W208" s="19">
        <v>48900000</v>
      </c>
      <c r="X208" s="19"/>
      <c r="Y208" s="19"/>
      <c r="Z208" s="19"/>
      <c r="AA208" s="19"/>
      <c r="AB208" s="19"/>
      <c r="AC208" s="19"/>
      <c r="AD208" s="19"/>
      <c r="AE208" s="19"/>
      <c r="AF208" s="19"/>
      <c r="AG208" s="19"/>
      <c r="AH208" s="19"/>
      <c r="AI208" s="19"/>
      <c r="AJ208" s="25"/>
      <c r="AK208" s="19">
        <f t="shared" si="39"/>
        <v>48900000</v>
      </c>
      <c r="AL208" s="19">
        <v>500000000</v>
      </c>
      <c r="AM208" s="19"/>
      <c r="AN208" s="19"/>
      <c r="AO208" s="19"/>
      <c r="AP208" s="19"/>
      <c r="AQ208" s="19"/>
      <c r="AR208" s="19"/>
      <c r="AS208" s="19"/>
      <c r="AT208" s="19"/>
      <c r="AU208" s="19"/>
      <c r="AV208" s="19"/>
      <c r="AW208" s="25"/>
      <c r="AX208" s="19"/>
      <c r="AY208" s="19"/>
      <c r="AZ208" s="19">
        <f t="shared" si="40"/>
        <v>500000000</v>
      </c>
      <c r="BA208" s="19">
        <v>410765883</v>
      </c>
      <c r="BB208" s="19"/>
      <c r="BC208" s="19"/>
      <c r="BD208" s="19"/>
      <c r="BE208" s="19"/>
      <c r="BF208" s="19"/>
      <c r="BG208" s="19"/>
      <c r="BH208" s="19"/>
      <c r="BI208" s="19"/>
      <c r="BJ208" s="19"/>
      <c r="BK208" s="19"/>
      <c r="BL208" s="19"/>
      <c r="BM208" s="19"/>
      <c r="BN208" s="19"/>
      <c r="BO208" s="19">
        <f t="shared" si="41"/>
        <v>410765883</v>
      </c>
      <c r="BP208" s="19">
        <v>410765883</v>
      </c>
      <c r="BQ208" s="19"/>
      <c r="BR208" s="19"/>
      <c r="BS208" s="19"/>
      <c r="BT208" s="19"/>
      <c r="BU208" s="19"/>
      <c r="BV208" s="19"/>
      <c r="BW208" s="19"/>
      <c r="BX208" s="19"/>
      <c r="BY208" s="19"/>
      <c r="BZ208" s="19"/>
      <c r="CA208" s="19"/>
      <c r="CB208" s="19"/>
      <c r="CC208" s="24"/>
      <c r="CD208" s="19">
        <f t="shared" si="42"/>
        <v>410765883</v>
      </c>
      <c r="CE208" s="20">
        <v>2024258990020</v>
      </c>
      <c r="CF208" s="48" t="str">
        <f>+_xlfn.XLOOKUP(P208,'[1]x METAS'!$AD$3:$AD$408,'[1]x METAS'!$AF$3:$AF$408,FALSE,0,1)</f>
        <v>Secretaría de Seguridad y Convivencia</v>
      </c>
    </row>
    <row r="209" spans="1:84" ht="26.25" hidden="1" x14ac:dyDescent="0.4">
      <c r="A209" s="49" t="s">
        <v>744</v>
      </c>
      <c r="B209" s="12" t="s">
        <v>445</v>
      </c>
      <c r="C209" s="12" t="s">
        <v>446</v>
      </c>
      <c r="D209" s="13">
        <v>450301700</v>
      </c>
      <c r="E209" s="12" t="s">
        <v>745</v>
      </c>
      <c r="F209" s="12" t="s">
        <v>746</v>
      </c>
      <c r="G209" s="14">
        <v>4</v>
      </c>
      <c r="H209" s="12" t="s">
        <v>91</v>
      </c>
      <c r="I209" s="14">
        <v>1</v>
      </c>
      <c r="J209" s="14"/>
      <c r="K209" s="15">
        <f t="shared" si="46"/>
        <v>0</v>
      </c>
      <c r="L209" s="15"/>
      <c r="M209" s="14">
        <v>2</v>
      </c>
      <c r="N209" s="14">
        <v>1</v>
      </c>
      <c r="O209" s="16">
        <v>0</v>
      </c>
      <c r="P209" s="16" t="str">
        <f>+_xlfn.XLOOKUP(F209,'[1]x METAS'!$X$3:$X$408,'[1]x METAS'!$AD$3:$AD$408,FALSE,0,1)</f>
        <v xml:space="preserve">Elaborar 4 estudios técnicos detallados de riesgo de desastres </v>
      </c>
      <c r="Q209" s="17" t="b">
        <f>+_xlfn.XLOOKUP(P209,[2]Sheet!$C$6:$C$2261,[2]Sheet!$G$6:$G$2261,FALSE,0,1)</f>
        <v>0</v>
      </c>
      <c r="R209" s="16"/>
      <c r="S209" s="16"/>
      <c r="T209" s="16"/>
      <c r="U209" s="16"/>
      <c r="V209" s="16"/>
      <c r="W209" s="19">
        <v>0</v>
      </c>
      <c r="X209" s="19"/>
      <c r="Y209" s="19"/>
      <c r="Z209" s="19"/>
      <c r="AA209" s="19"/>
      <c r="AB209" s="19"/>
      <c r="AC209" s="19"/>
      <c r="AD209" s="19"/>
      <c r="AE209" s="19"/>
      <c r="AF209" s="19"/>
      <c r="AG209" s="19"/>
      <c r="AH209" s="19"/>
      <c r="AI209" s="19"/>
      <c r="AJ209" s="25"/>
      <c r="AK209" s="19">
        <f t="shared" si="39"/>
        <v>0</v>
      </c>
      <c r="AL209" s="19">
        <v>250000000</v>
      </c>
      <c r="AM209" s="19"/>
      <c r="AN209" s="19"/>
      <c r="AO209" s="19"/>
      <c r="AP209" s="19"/>
      <c r="AQ209" s="19"/>
      <c r="AR209" s="19"/>
      <c r="AS209" s="19"/>
      <c r="AT209" s="19"/>
      <c r="AU209" s="19"/>
      <c r="AV209" s="19"/>
      <c r="AW209" s="25"/>
      <c r="AX209" s="19"/>
      <c r="AY209" s="19"/>
      <c r="AZ209" s="19">
        <f t="shared" si="40"/>
        <v>250000000</v>
      </c>
      <c r="BA209" s="19">
        <v>250000000</v>
      </c>
      <c r="BB209" s="19"/>
      <c r="BC209" s="19"/>
      <c r="BD209" s="19"/>
      <c r="BE209" s="19"/>
      <c r="BF209" s="19"/>
      <c r="BG209" s="19"/>
      <c r="BH209" s="19"/>
      <c r="BI209" s="19"/>
      <c r="BJ209" s="19"/>
      <c r="BK209" s="19"/>
      <c r="BL209" s="19"/>
      <c r="BM209" s="19"/>
      <c r="BN209" s="19"/>
      <c r="BO209" s="19">
        <f t="shared" si="41"/>
        <v>250000000</v>
      </c>
      <c r="BP209" s="19"/>
      <c r="BQ209" s="19"/>
      <c r="BR209" s="19"/>
      <c r="BS209" s="19"/>
      <c r="BT209" s="19"/>
      <c r="BU209" s="19"/>
      <c r="BV209" s="19"/>
      <c r="BW209" s="19"/>
      <c r="BX209" s="19"/>
      <c r="BY209" s="19"/>
      <c r="BZ209" s="19"/>
      <c r="CA209" s="19"/>
      <c r="CB209" s="19"/>
      <c r="CC209" s="24"/>
      <c r="CD209" s="19" t="str">
        <f t="shared" si="42"/>
        <v/>
      </c>
      <c r="CE209" s="20">
        <v>2024258990023</v>
      </c>
      <c r="CF209" s="48" t="str">
        <f>+_xlfn.XLOOKUP(P209,'[1]x METAS'!$AD$3:$AD$408,'[1]x METAS'!$AF$3:$AF$408,FALSE,0,1)</f>
        <v>Secretaría de Seguridad y Convivencia</v>
      </c>
    </row>
    <row r="210" spans="1:84" ht="26.25" hidden="1" x14ac:dyDescent="0.4">
      <c r="A210" s="49" t="s">
        <v>747</v>
      </c>
      <c r="B210" s="12" t="s">
        <v>445</v>
      </c>
      <c r="C210" s="12" t="s">
        <v>446</v>
      </c>
      <c r="D210" s="13">
        <v>450302200</v>
      </c>
      <c r="E210" s="12" t="s">
        <v>748</v>
      </c>
      <c r="F210" s="12" t="s">
        <v>748</v>
      </c>
      <c r="G210" s="14">
        <v>5</v>
      </c>
      <c r="H210" s="12" t="s">
        <v>91</v>
      </c>
      <c r="I210" s="14">
        <v>0</v>
      </c>
      <c r="J210" s="14"/>
      <c r="K210" s="15" t="e">
        <f t="shared" si="46"/>
        <v>#DIV/0!</v>
      </c>
      <c r="L210" s="15"/>
      <c r="M210" s="14">
        <v>2</v>
      </c>
      <c r="N210" s="14">
        <v>2</v>
      </c>
      <c r="O210" s="16">
        <v>1</v>
      </c>
      <c r="P210" s="16" t="str">
        <f>+_xlfn.XLOOKUP(F210,'[1]x METAS'!$X$3:$X$408,'[1]x METAS'!$AD$3:$AD$408,FALSE,0,1)</f>
        <v>Construcción de 5 obras de mitigación del riesgo de desastres en el territorio de Zipaquirá</v>
      </c>
      <c r="Q210" s="17">
        <f>+_xlfn.XLOOKUP(P210,[2]Sheet!$C$6:$C$2261,[2]Sheet!$G$6:$G$2261,FALSE,0,1)</f>
        <v>225000001</v>
      </c>
      <c r="R210" s="18">
        <f>+_xlfn.XLOOKUP(P210,[2]Sheet!$C$2:$C$2261,[2]Sheet!$J$2:$J$2261,FALSE,0,1)</f>
        <v>0</v>
      </c>
      <c r="S210" s="15">
        <f t="shared" ref="S210:S212" si="48">+R210/Q210</f>
        <v>0</v>
      </c>
      <c r="T210" s="15"/>
      <c r="U210" s="15"/>
      <c r="V210" s="15"/>
      <c r="W210" s="19">
        <v>0</v>
      </c>
      <c r="X210" s="19"/>
      <c r="Y210" s="19"/>
      <c r="Z210" s="19"/>
      <c r="AA210" s="19"/>
      <c r="AB210" s="19"/>
      <c r="AC210" s="19"/>
      <c r="AD210" s="19"/>
      <c r="AE210" s="19"/>
      <c r="AF210" s="19"/>
      <c r="AG210" s="19"/>
      <c r="AH210" s="19"/>
      <c r="AI210" s="19"/>
      <c r="AJ210" s="25"/>
      <c r="AK210" s="19">
        <f t="shared" si="39"/>
        <v>0</v>
      </c>
      <c r="AL210" s="19">
        <v>800000000</v>
      </c>
      <c r="AM210" s="19"/>
      <c r="AN210" s="19"/>
      <c r="AO210" s="19"/>
      <c r="AP210" s="19"/>
      <c r="AQ210" s="19"/>
      <c r="AR210" s="19"/>
      <c r="AS210" s="19"/>
      <c r="AT210" s="19"/>
      <c r="AU210" s="19"/>
      <c r="AV210" s="19"/>
      <c r="AW210" s="25"/>
      <c r="AX210" s="19"/>
      <c r="AY210" s="19"/>
      <c r="AZ210" s="19">
        <f t="shared" si="40"/>
        <v>800000000</v>
      </c>
      <c r="BA210" s="19">
        <v>800000000</v>
      </c>
      <c r="BB210" s="19"/>
      <c r="BC210" s="19"/>
      <c r="BD210" s="19"/>
      <c r="BE210" s="19"/>
      <c r="BF210" s="19"/>
      <c r="BG210" s="19"/>
      <c r="BH210" s="19"/>
      <c r="BI210" s="19"/>
      <c r="BJ210" s="19"/>
      <c r="BK210" s="19"/>
      <c r="BL210" s="19">
        <v>1000000000</v>
      </c>
      <c r="BM210" s="19"/>
      <c r="BN210" s="19"/>
      <c r="BO210" s="19">
        <f t="shared" si="41"/>
        <v>1800000000</v>
      </c>
      <c r="BP210" s="19">
        <v>400000000</v>
      </c>
      <c r="BQ210" s="19"/>
      <c r="BR210" s="19"/>
      <c r="BS210" s="19"/>
      <c r="BT210" s="19"/>
      <c r="BU210" s="19"/>
      <c r="BV210" s="19"/>
      <c r="BW210" s="19"/>
      <c r="BX210" s="19"/>
      <c r="BY210" s="19"/>
      <c r="BZ210" s="19"/>
      <c r="CA210" s="19"/>
      <c r="CB210" s="19"/>
      <c r="CC210" s="24"/>
      <c r="CD210" s="19">
        <f t="shared" si="42"/>
        <v>400000000</v>
      </c>
      <c r="CE210" s="20">
        <v>2024258990023</v>
      </c>
      <c r="CF210" s="48" t="str">
        <f>+_xlfn.XLOOKUP(P210,'[1]x METAS'!$AD$3:$AD$408,'[1]x METAS'!$AF$3:$AF$408,FALSE,0,1)</f>
        <v>Secretaría de Seguridad y Convivencia</v>
      </c>
    </row>
    <row r="211" spans="1:84" ht="26.25" hidden="1" x14ac:dyDescent="0.4">
      <c r="A211" s="49" t="s">
        <v>749</v>
      </c>
      <c r="B211" s="12" t="s">
        <v>445</v>
      </c>
      <c r="C211" s="12" t="s">
        <v>446</v>
      </c>
      <c r="D211" s="13">
        <v>450301600</v>
      </c>
      <c r="E211" s="12" t="s">
        <v>750</v>
      </c>
      <c r="F211" s="12" t="s">
        <v>751</v>
      </c>
      <c r="G211" s="14">
        <v>2</v>
      </c>
      <c r="H211" s="12" t="s">
        <v>114</v>
      </c>
      <c r="I211" s="14">
        <v>2</v>
      </c>
      <c r="J211" s="14"/>
      <c r="K211" s="15">
        <f t="shared" si="46"/>
        <v>0</v>
      </c>
      <c r="L211" s="15"/>
      <c r="M211" s="14">
        <v>2</v>
      </c>
      <c r="N211" s="14">
        <v>2</v>
      </c>
      <c r="O211" s="16">
        <v>2</v>
      </c>
      <c r="P211" s="16" t="str">
        <f>+_xlfn.XLOOKUP(F211,'[1]x METAS'!$X$3:$X$408,'[1]x METAS'!$AD$3:$AD$408,FALSE,0,1)</f>
        <v xml:space="preserve">Mantener el fortalecimiento de 2 organismos de atención de emergencias.
</v>
      </c>
      <c r="Q211" s="17">
        <f>+_xlfn.XLOOKUP(P211,[2]Sheet!$C$6:$C$2261,[2]Sheet!$G$6:$G$2261,FALSE,0,1)</f>
        <v>221000000</v>
      </c>
      <c r="R211" s="18">
        <f>+_xlfn.XLOOKUP(P211,[2]Sheet!$C$2:$C$2261,[2]Sheet!$J$2:$J$2261,FALSE,0,1)</f>
        <v>135000000</v>
      </c>
      <c r="S211" s="15">
        <f t="shared" si="48"/>
        <v>0.61085972850678738</v>
      </c>
      <c r="T211" s="15"/>
      <c r="U211" s="15"/>
      <c r="V211" s="15"/>
      <c r="W211" s="19">
        <v>0</v>
      </c>
      <c r="X211" s="19"/>
      <c r="Y211" s="19"/>
      <c r="Z211" s="19"/>
      <c r="AA211" s="19"/>
      <c r="AB211" s="19"/>
      <c r="AC211" s="19"/>
      <c r="AD211" s="19"/>
      <c r="AE211" s="19"/>
      <c r="AF211" s="19"/>
      <c r="AG211" s="19"/>
      <c r="AH211" s="19"/>
      <c r="AI211" s="19"/>
      <c r="AJ211" s="27">
        <v>1200000000</v>
      </c>
      <c r="AK211" s="19">
        <f t="shared" si="39"/>
        <v>1200000000</v>
      </c>
      <c r="AL211" s="19">
        <v>700000000</v>
      </c>
      <c r="AM211" s="19"/>
      <c r="AN211" s="19"/>
      <c r="AO211" s="19"/>
      <c r="AP211" s="19"/>
      <c r="AQ211" s="19"/>
      <c r="AR211" s="19"/>
      <c r="AS211" s="19"/>
      <c r="AT211" s="19"/>
      <c r="AU211" s="19"/>
      <c r="AV211" s="19"/>
      <c r="AW211" s="25"/>
      <c r="AX211" s="19"/>
      <c r="AY211" s="19">
        <v>2000000000</v>
      </c>
      <c r="AZ211" s="19">
        <f t="shared" si="40"/>
        <v>2700000000</v>
      </c>
      <c r="BA211" s="19">
        <v>650000000</v>
      </c>
      <c r="BB211" s="19"/>
      <c r="BC211" s="19"/>
      <c r="BD211" s="19"/>
      <c r="BE211" s="19"/>
      <c r="BF211" s="19"/>
      <c r="BG211" s="19"/>
      <c r="BH211" s="19"/>
      <c r="BI211" s="19"/>
      <c r="BJ211" s="19"/>
      <c r="BK211" s="19"/>
      <c r="BL211" s="19"/>
      <c r="BM211" s="19"/>
      <c r="BN211" s="19">
        <v>3251500000</v>
      </c>
      <c r="BO211" s="19">
        <f t="shared" si="41"/>
        <v>3901500000</v>
      </c>
      <c r="BP211" s="19">
        <v>650000000</v>
      </c>
      <c r="BQ211" s="19"/>
      <c r="BR211" s="19"/>
      <c r="BS211" s="19"/>
      <c r="BT211" s="19"/>
      <c r="BU211" s="19"/>
      <c r="BV211" s="19"/>
      <c r="BW211" s="19"/>
      <c r="BX211" s="19"/>
      <c r="BY211" s="19"/>
      <c r="BZ211" s="19"/>
      <c r="CA211" s="19"/>
      <c r="CB211" s="19"/>
      <c r="CC211" s="24">
        <v>3251500000</v>
      </c>
      <c r="CD211" s="19">
        <f t="shared" si="42"/>
        <v>3901500000</v>
      </c>
      <c r="CE211" s="20">
        <v>2024258990023</v>
      </c>
      <c r="CF211" s="48" t="str">
        <f>+_xlfn.XLOOKUP(P211,'[1]x METAS'!$AD$3:$AD$408,'[1]x METAS'!$AF$3:$AF$408,FALSE,0,1)</f>
        <v>Secretaría de Seguridad y Convivencia</v>
      </c>
    </row>
    <row r="212" spans="1:84" ht="26.25" hidden="1" x14ac:dyDescent="0.4">
      <c r="A212" s="49" t="s">
        <v>752</v>
      </c>
      <c r="B212" s="12" t="s">
        <v>445</v>
      </c>
      <c r="C212" s="12" t="s">
        <v>446</v>
      </c>
      <c r="D212" s="13" t="s">
        <v>753</v>
      </c>
      <c r="E212" s="12" t="s">
        <v>754</v>
      </c>
      <c r="F212" s="12" t="s">
        <v>755</v>
      </c>
      <c r="G212" s="14">
        <v>4</v>
      </c>
      <c r="H212" s="12" t="s">
        <v>114</v>
      </c>
      <c r="I212" s="14">
        <v>1</v>
      </c>
      <c r="J212" s="14"/>
      <c r="K212" s="15">
        <f t="shared" si="46"/>
        <v>0</v>
      </c>
      <c r="L212" s="15"/>
      <c r="M212" s="14">
        <v>2</v>
      </c>
      <c r="N212" s="14">
        <v>4</v>
      </c>
      <c r="O212" s="16">
        <v>4</v>
      </c>
      <c r="P212" s="16" t="str">
        <f>+_xlfn.XLOOKUP(F212,'[1]x METAS'!$X$3:$X$408,'[1]x METAS'!$AD$3:$AD$408,FALSE,0,1)</f>
        <v xml:space="preserve">Crear e implementar 4 estrategias de conocimiento, reducción y manejo de la gestión del riesgo de desastres. </v>
      </c>
      <c r="Q212" s="17">
        <f>+_xlfn.XLOOKUP(P212,[2]Sheet!$C$6:$C$2261,[2]Sheet!$G$6:$G$2261,FALSE,0,1)</f>
        <v>3500000</v>
      </c>
      <c r="R212" s="18">
        <f>+_xlfn.XLOOKUP(P212,[2]Sheet!$C$2:$C$2261,[2]Sheet!$J$2:$J$2261,FALSE,0,1)</f>
        <v>0</v>
      </c>
      <c r="S212" s="15">
        <f t="shared" si="48"/>
        <v>0</v>
      </c>
      <c r="T212" s="15"/>
      <c r="U212" s="15"/>
      <c r="V212" s="15"/>
      <c r="W212" s="19">
        <v>3500000</v>
      </c>
      <c r="X212" s="19"/>
      <c r="Y212" s="19"/>
      <c r="Z212" s="19"/>
      <c r="AA212" s="19"/>
      <c r="AB212" s="19"/>
      <c r="AC212" s="19"/>
      <c r="AD212" s="19"/>
      <c r="AE212" s="19"/>
      <c r="AF212" s="19"/>
      <c r="AG212" s="19"/>
      <c r="AH212" s="19"/>
      <c r="AI212" s="19"/>
      <c r="AJ212" s="25"/>
      <c r="AK212" s="19">
        <f t="shared" si="39"/>
        <v>3500000</v>
      </c>
      <c r="AL212" s="19">
        <v>91930000</v>
      </c>
      <c r="AM212" s="19"/>
      <c r="AN212" s="19"/>
      <c r="AO212" s="19"/>
      <c r="AP212" s="19"/>
      <c r="AQ212" s="19"/>
      <c r="AR212" s="19"/>
      <c r="AS212" s="19"/>
      <c r="AT212" s="19"/>
      <c r="AU212" s="19"/>
      <c r="AV212" s="19"/>
      <c r="AW212" s="25"/>
      <c r="AX212" s="19"/>
      <c r="AY212" s="19"/>
      <c r="AZ212" s="19">
        <f t="shared" si="40"/>
        <v>91930000</v>
      </c>
      <c r="BA212" s="19">
        <v>52285000</v>
      </c>
      <c r="BB212" s="19"/>
      <c r="BC212" s="19"/>
      <c r="BD212" s="19"/>
      <c r="BE212" s="19"/>
      <c r="BF212" s="19"/>
      <c r="BG212" s="19"/>
      <c r="BH212" s="19"/>
      <c r="BI212" s="19"/>
      <c r="BJ212" s="19"/>
      <c r="BK212" s="19"/>
      <c r="BL212" s="19"/>
      <c r="BM212" s="19"/>
      <c r="BN212" s="19"/>
      <c r="BO212" s="19">
        <f t="shared" si="41"/>
        <v>52285000</v>
      </c>
      <c r="BP212" s="19">
        <v>52285000</v>
      </c>
      <c r="BQ212" s="19"/>
      <c r="BR212" s="19"/>
      <c r="BS212" s="19"/>
      <c r="BT212" s="19"/>
      <c r="BU212" s="19"/>
      <c r="BV212" s="19"/>
      <c r="BW212" s="19"/>
      <c r="BX212" s="19"/>
      <c r="BY212" s="19"/>
      <c r="BZ212" s="19"/>
      <c r="CA212" s="19"/>
      <c r="CB212" s="19"/>
      <c r="CC212" s="24"/>
      <c r="CD212" s="19">
        <f t="shared" si="42"/>
        <v>52285000</v>
      </c>
      <c r="CE212" s="20">
        <v>2024258990023</v>
      </c>
      <c r="CF212" s="48" t="str">
        <f>+_xlfn.XLOOKUP(P212,'[1]x METAS'!$AD$3:$AD$408,'[1]x METAS'!$AF$3:$AF$408,FALSE,0,1)</f>
        <v>Secretaría de Seguridad y Convivencia</v>
      </c>
    </row>
    <row r="213" spans="1:84" ht="26.25" hidden="1" x14ac:dyDescent="0.4">
      <c r="A213" s="49" t="s">
        <v>756</v>
      </c>
      <c r="B213" s="12" t="s">
        <v>445</v>
      </c>
      <c r="C213" s="12" t="s">
        <v>446</v>
      </c>
      <c r="D213" s="13">
        <v>450302300</v>
      </c>
      <c r="E213" s="12" t="s">
        <v>466</v>
      </c>
      <c r="F213" s="12" t="s">
        <v>757</v>
      </c>
      <c r="G213" s="14">
        <v>5</v>
      </c>
      <c r="H213" s="12" t="s">
        <v>91</v>
      </c>
      <c r="I213" s="14">
        <v>0</v>
      </c>
      <c r="J213" s="14"/>
      <c r="K213" s="15" t="e">
        <f t="shared" si="46"/>
        <v>#DIV/0!</v>
      </c>
      <c r="L213" s="15"/>
      <c r="M213" s="14">
        <v>2</v>
      </c>
      <c r="N213" s="14">
        <v>2</v>
      </c>
      <c r="O213" s="16">
        <v>1</v>
      </c>
      <c r="P213" s="16" t="str">
        <f>+_xlfn.XLOOKUP(F213,'[1]x METAS'!$X$3:$X$408,'[1]x METAS'!$AD$3:$AD$408,FALSE,0,1)</f>
        <v>Formular y actualizar 5 documentos normativos y estratégicos para la gestión del riesgo de desastres</v>
      </c>
      <c r="Q213" s="17" t="b">
        <f>+_xlfn.XLOOKUP(P213,[2]Sheet!$C$6:$C$2261,[2]Sheet!$G$6:$G$2261,FALSE,0,1)</f>
        <v>0</v>
      </c>
      <c r="R213" s="16"/>
      <c r="S213" s="16"/>
      <c r="T213" s="16"/>
      <c r="U213" s="16"/>
      <c r="V213" s="16"/>
      <c r="W213" s="19">
        <v>0</v>
      </c>
      <c r="X213" s="19"/>
      <c r="Y213" s="19"/>
      <c r="Z213" s="19"/>
      <c r="AA213" s="19"/>
      <c r="AB213" s="19"/>
      <c r="AC213" s="19"/>
      <c r="AD213" s="19"/>
      <c r="AE213" s="19"/>
      <c r="AF213" s="19"/>
      <c r="AG213" s="19"/>
      <c r="AH213" s="19"/>
      <c r="AI213" s="19"/>
      <c r="AJ213" s="25"/>
      <c r="AK213" s="19">
        <f t="shared" si="39"/>
        <v>0</v>
      </c>
      <c r="AL213" s="19">
        <v>200000000</v>
      </c>
      <c r="AM213" s="19"/>
      <c r="AN213" s="19"/>
      <c r="AO213" s="19"/>
      <c r="AP213" s="19"/>
      <c r="AQ213" s="19"/>
      <c r="AR213" s="19"/>
      <c r="AS213" s="19"/>
      <c r="AT213" s="19"/>
      <c r="AU213" s="19"/>
      <c r="AV213" s="19"/>
      <c r="AW213" s="25"/>
      <c r="AX213" s="19"/>
      <c r="AY213" s="19"/>
      <c r="AZ213" s="19">
        <f t="shared" si="40"/>
        <v>200000000</v>
      </c>
      <c r="BA213" s="19">
        <v>150000000</v>
      </c>
      <c r="BB213" s="19"/>
      <c r="BC213" s="19"/>
      <c r="BD213" s="19"/>
      <c r="BE213" s="19"/>
      <c r="BF213" s="19"/>
      <c r="BG213" s="19"/>
      <c r="BH213" s="19"/>
      <c r="BI213" s="19"/>
      <c r="BJ213" s="19"/>
      <c r="BK213" s="19"/>
      <c r="BL213" s="19"/>
      <c r="BM213" s="19"/>
      <c r="BN213" s="19"/>
      <c r="BO213" s="19">
        <f t="shared" si="41"/>
        <v>150000000</v>
      </c>
      <c r="BP213" s="19"/>
      <c r="BQ213" s="19"/>
      <c r="BR213" s="19"/>
      <c r="BS213" s="19"/>
      <c r="BT213" s="19"/>
      <c r="BU213" s="19"/>
      <c r="BV213" s="19"/>
      <c r="BW213" s="19"/>
      <c r="BX213" s="19"/>
      <c r="BY213" s="19"/>
      <c r="BZ213" s="19"/>
      <c r="CA213" s="19"/>
      <c r="CB213" s="19"/>
      <c r="CC213" s="24"/>
      <c r="CD213" s="19" t="str">
        <f t="shared" si="42"/>
        <v/>
      </c>
      <c r="CE213" s="20">
        <v>2024258990023</v>
      </c>
      <c r="CF213" s="48" t="str">
        <f>+_xlfn.XLOOKUP(P213,'[1]x METAS'!$AD$3:$AD$408,'[1]x METAS'!$AF$3:$AF$408,FALSE,0,1)</f>
        <v>Secretaría de Seguridad y Convivencia</v>
      </c>
    </row>
    <row r="214" spans="1:84" hidden="1" x14ac:dyDescent="0.25">
      <c r="A214" s="49" t="s">
        <v>758</v>
      </c>
      <c r="B214" s="12" t="s">
        <v>445</v>
      </c>
      <c r="C214" s="12" t="s">
        <v>446</v>
      </c>
      <c r="D214" s="13" t="s">
        <v>759</v>
      </c>
      <c r="E214" s="12" t="s">
        <v>760</v>
      </c>
      <c r="F214" s="12" t="s">
        <v>761</v>
      </c>
      <c r="G214" s="14">
        <v>3</v>
      </c>
      <c r="H214" s="12" t="s">
        <v>91</v>
      </c>
      <c r="I214" s="14">
        <v>1</v>
      </c>
      <c r="J214" s="14"/>
      <c r="K214" s="15">
        <f t="shared" si="46"/>
        <v>0</v>
      </c>
      <c r="L214" s="15"/>
      <c r="M214" s="14">
        <v>1</v>
      </c>
      <c r="N214" s="14">
        <v>1</v>
      </c>
      <c r="O214" s="16">
        <v>0</v>
      </c>
      <c r="P214" s="16" t="str">
        <f>+_xlfn.XLOOKUP(F214,'[1]x METAS'!$X$3:$X$408,'[1]x METAS'!$AD$3:$AD$408,FALSE,0,1)</f>
        <v>Realizar tres(03) documentos técnicos, inventario forestal en espacios públicos de área urbana, plan de monitoreo de fauna silvestre en zonas de conservación ambiental y actualización de perfil ambiental.</v>
      </c>
      <c r="Q214" s="17">
        <f>+_xlfn.XLOOKUP(P214,[2]Sheet!$C$6:$C$2261,[2]Sheet!$G$6:$G$2261,FALSE,0,1)</f>
        <v>60000000</v>
      </c>
      <c r="R214" s="18">
        <f>+_xlfn.XLOOKUP(P214,[2]Sheet!$C$2:$C$2261,[2]Sheet!$J$2:$J$2261,FALSE,0,1)</f>
        <v>0</v>
      </c>
      <c r="S214" s="15">
        <f>+R214/Q214</f>
        <v>0</v>
      </c>
      <c r="T214" s="15"/>
      <c r="U214" s="15"/>
      <c r="V214" s="15"/>
      <c r="W214" s="19">
        <v>60000000</v>
      </c>
      <c r="X214" s="19"/>
      <c r="Y214" s="19"/>
      <c r="Z214" s="19"/>
      <c r="AA214" s="19"/>
      <c r="AB214" s="19"/>
      <c r="AC214" s="19"/>
      <c r="AD214" s="19"/>
      <c r="AE214" s="19"/>
      <c r="AF214" s="19"/>
      <c r="AG214" s="19"/>
      <c r="AH214" s="19"/>
      <c r="AI214" s="19"/>
      <c r="AJ214" s="12"/>
      <c r="AK214" s="19">
        <f t="shared" si="39"/>
        <v>60000000</v>
      </c>
      <c r="AL214" s="19">
        <v>55000000</v>
      </c>
      <c r="AM214" s="19"/>
      <c r="AN214" s="19"/>
      <c r="AO214" s="19"/>
      <c r="AP214" s="19"/>
      <c r="AQ214" s="19"/>
      <c r="AR214" s="19"/>
      <c r="AS214" s="19"/>
      <c r="AT214" s="19"/>
      <c r="AU214" s="19"/>
      <c r="AV214" s="19"/>
      <c r="AW214" s="19">
        <v>55000000</v>
      </c>
      <c r="AX214" s="19"/>
      <c r="AY214" s="19"/>
      <c r="AZ214" s="19">
        <f t="shared" si="40"/>
        <v>110000000</v>
      </c>
      <c r="BA214" s="19">
        <v>50000000</v>
      </c>
      <c r="BB214" s="19"/>
      <c r="BC214" s="19"/>
      <c r="BD214" s="19"/>
      <c r="BE214" s="19"/>
      <c r="BF214" s="19"/>
      <c r="BG214" s="19"/>
      <c r="BH214" s="19"/>
      <c r="BI214" s="19"/>
      <c r="BJ214" s="19"/>
      <c r="BK214" s="19"/>
      <c r="BL214" s="19">
        <v>60000000</v>
      </c>
      <c r="BM214" s="19"/>
      <c r="BN214" s="19"/>
      <c r="BO214" s="19">
        <f t="shared" si="41"/>
        <v>110000000</v>
      </c>
      <c r="BP214" s="19">
        <v>0</v>
      </c>
      <c r="BQ214" s="19"/>
      <c r="BR214" s="19"/>
      <c r="BS214" s="19"/>
      <c r="BT214" s="19"/>
      <c r="BU214" s="19"/>
      <c r="BV214" s="19"/>
      <c r="BW214" s="19"/>
      <c r="BX214" s="19"/>
      <c r="BY214" s="19"/>
      <c r="BZ214" s="19"/>
      <c r="CA214" s="19"/>
      <c r="CB214" s="19"/>
      <c r="CC214" s="24"/>
      <c r="CD214" s="19">
        <f t="shared" si="42"/>
        <v>0</v>
      </c>
      <c r="CE214" s="20">
        <v>2024258990035</v>
      </c>
      <c r="CF214" s="48" t="str">
        <f>+_xlfn.XLOOKUP(P214,'[1]x METAS'!$AD$3:$AD$408,'[1]x METAS'!$AF$3:$AF$408,FALSE,0,1)</f>
        <v>Secretaría de Desarrollo Rural y Ambiente</v>
      </c>
    </row>
    <row r="215" spans="1:84" hidden="1" x14ac:dyDescent="0.25">
      <c r="A215" s="49" t="s">
        <v>762</v>
      </c>
      <c r="B215" s="12" t="s">
        <v>445</v>
      </c>
      <c r="C215" s="12" t="s">
        <v>446</v>
      </c>
      <c r="D215" s="13" t="s">
        <v>759</v>
      </c>
      <c r="E215" s="12" t="s">
        <v>760</v>
      </c>
      <c r="F215" s="12" t="s">
        <v>763</v>
      </c>
      <c r="G215" s="14">
        <v>1</v>
      </c>
      <c r="H215" s="12" t="s">
        <v>114</v>
      </c>
      <c r="I215" s="14">
        <v>0</v>
      </c>
      <c r="J215" s="14"/>
      <c r="K215" s="15" t="e">
        <f t="shared" si="46"/>
        <v>#DIV/0!</v>
      </c>
      <c r="L215" s="15"/>
      <c r="M215" s="14">
        <v>1</v>
      </c>
      <c r="N215" s="14">
        <v>1</v>
      </c>
      <c r="O215" s="16">
        <v>1</v>
      </c>
      <c r="P215" s="16" t="str">
        <f>+_xlfn.XLOOKUP(F215,'[1]x METAS'!$X$3:$X$408,'[1]x METAS'!$AD$3:$AD$408,FALSE,0,1)</f>
        <v>Realizar un (01) Plan Municipal de Silvicultura Urbana, Zonas Verdes y Jardinería -PMSUZVJ- del Municipio de Zipaquirá</v>
      </c>
      <c r="Q215" s="17" t="b">
        <f>+_xlfn.XLOOKUP(P215,[2]Sheet!$C$6:$C$2261,[2]Sheet!$G$6:$G$2261,FALSE,0,1)</f>
        <v>0</v>
      </c>
      <c r="R215" s="16"/>
      <c r="S215" s="16"/>
      <c r="T215" s="16"/>
      <c r="U215" s="16"/>
      <c r="V215" s="16"/>
      <c r="W215" s="19">
        <v>0</v>
      </c>
      <c r="X215" s="19"/>
      <c r="Y215" s="19"/>
      <c r="Z215" s="19"/>
      <c r="AA215" s="19"/>
      <c r="AB215" s="19"/>
      <c r="AC215" s="19"/>
      <c r="AD215" s="19"/>
      <c r="AE215" s="19"/>
      <c r="AF215" s="19"/>
      <c r="AG215" s="19"/>
      <c r="AH215" s="19"/>
      <c r="AI215" s="19"/>
      <c r="AJ215" s="12"/>
      <c r="AK215" s="19">
        <f t="shared" si="39"/>
        <v>0</v>
      </c>
      <c r="AL215" s="19">
        <v>120000000</v>
      </c>
      <c r="AM215" s="19"/>
      <c r="AN215" s="19"/>
      <c r="AO215" s="19"/>
      <c r="AP215" s="19"/>
      <c r="AQ215" s="19"/>
      <c r="AR215" s="19"/>
      <c r="AS215" s="19"/>
      <c r="AT215" s="19"/>
      <c r="AU215" s="19"/>
      <c r="AV215" s="19"/>
      <c r="AW215" s="19"/>
      <c r="AX215" s="19"/>
      <c r="AY215" s="19"/>
      <c r="AZ215" s="19">
        <f t="shared" si="40"/>
        <v>120000000</v>
      </c>
      <c r="BA215" s="19">
        <v>0</v>
      </c>
      <c r="BB215" s="19"/>
      <c r="BC215" s="19"/>
      <c r="BD215" s="19"/>
      <c r="BE215" s="19"/>
      <c r="BF215" s="19"/>
      <c r="BG215" s="19"/>
      <c r="BH215" s="19"/>
      <c r="BI215" s="19"/>
      <c r="BJ215" s="19"/>
      <c r="BK215" s="19"/>
      <c r="BL215" s="19"/>
      <c r="BM215" s="19"/>
      <c r="BN215" s="19"/>
      <c r="BO215" s="19">
        <f t="shared" si="41"/>
        <v>0</v>
      </c>
      <c r="BP215" s="19">
        <v>0</v>
      </c>
      <c r="BQ215" s="19"/>
      <c r="BR215" s="19"/>
      <c r="BS215" s="19"/>
      <c r="BT215" s="19"/>
      <c r="BU215" s="19"/>
      <c r="BV215" s="19"/>
      <c r="BW215" s="19"/>
      <c r="BX215" s="19"/>
      <c r="BY215" s="19"/>
      <c r="BZ215" s="19"/>
      <c r="CA215" s="19"/>
      <c r="CB215" s="19"/>
      <c r="CC215" s="24"/>
      <c r="CD215" s="19">
        <f t="shared" si="42"/>
        <v>0</v>
      </c>
      <c r="CE215" s="20">
        <v>2024258990035</v>
      </c>
      <c r="CF215" s="48" t="str">
        <f>+_xlfn.XLOOKUP(P215,'[1]x METAS'!$AD$3:$AD$408,'[1]x METAS'!$AF$3:$AF$408,FALSE,0,1)</f>
        <v>Secretaría de Desarrollo Rural y Ambiente</v>
      </c>
    </row>
    <row r="216" spans="1:84" hidden="1" x14ac:dyDescent="0.25">
      <c r="A216" s="49" t="s">
        <v>764</v>
      </c>
      <c r="B216" s="12" t="s">
        <v>445</v>
      </c>
      <c r="C216" s="12" t="s">
        <v>446</v>
      </c>
      <c r="D216" s="13" t="s">
        <v>765</v>
      </c>
      <c r="E216" s="12" t="s">
        <v>766</v>
      </c>
      <c r="F216" s="12" t="s">
        <v>767</v>
      </c>
      <c r="G216" s="14">
        <v>1</v>
      </c>
      <c r="H216" s="12" t="s">
        <v>91</v>
      </c>
      <c r="I216" s="14">
        <v>0.25</v>
      </c>
      <c r="J216" s="14"/>
      <c r="K216" s="15">
        <f t="shared" si="46"/>
        <v>0</v>
      </c>
      <c r="L216" s="15"/>
      <c r="M216" s="14">
        <v>0.25</v>
      </c>
      <c r="N216" s="14">
        <v>0.25</v>
      </c>
      <c r="O216" s="16">
        <v>0.25</v>
      </c>
      <c r="P216" s="16" t="str">
        <f>+_xlfn.XLOOKUP(F216,'[1]x METAS'!$X$3:$X$408,'[1]x METAS'!$AD$3:$AD$408,FALSE,0,1)</f>
        <v>Formular e Implementar un (01) plan para la propagación de especies de páramo</v>
      </c>
      <c r="Q216" s="17">
        <f>+_xlfn.XLOOKUP(P216,[2]Sheet!$C$6:$C$2261,[2]Sheet!$G$6:$G$2261,FALSE,0,1)</f>
        <v>7600000</v>
      </c>
      <c r="R216" s="18">
        <f>+_xlfn.XLOOKUP(P216,[2]Sheet!$C$2:$C$2261,[2]Sheet!$J$2:$J$2261,FALSE,0,1)</f>
        <v>7600000</v>
      </c>
      <c r="S216" s="15">
        <f>+R216/Q216</f>
        <v>1</v>
      </c>
      <c r="T216" s="15"/>
      <c r="U216" s="15"/>
      <c r="V216" s="15"/>
      <c r="W216" s="19">
        <v>7600000</v>
      </c>
      <c r="X216" s="19"/>
      <c r="Y216" s="19"/>
      <c r="Z216" s="19"/>
      <c r="AA216" s="19"/>
      <c r="AB216" s="19"/>
      <c r="AC216" s="19"/>
      <c r="AD216" s="19"/>
      <c r="AE216" s="19"/>
      <c r="AF216" s="19"/>
      <c r="AG216" s="19"/>
      <c r="AH216" s="19"/>
      <c r="AI216" s="19"/>
      <c r="AJ216" s="12"/>
      <c r="AK216" s="19">
        <f t="shared" si="39"/>
        <v>7600000</v>
      </c>
      <c r="AL216" s="19">
        <v>80000000</v>
      </c>
      <c r="AM216" s="19"/>
      <c r="AN216" s="19"/>
      <c r="AO216" s="19"/>
      <c r="AP216" s="19"/>
      <c r="AQ216" s="19"/>
      <c r="AR216" s="19"/>
      <c r="AS216" s="19"/>
      <c r="AT216" s="19"/>
      <c r="AU216" s="19"/>
      <c r="AV216" s="19"/>
      <c r="AW216" s="19"/>
      <c r="AX216" s="19"/>
      <c r="AY216" s="19"/>
      <c r="AZ216" s="19">
        <f t="shared" si="40"/>
        <v>80000000</v>
      </c>
      <c r="BA216" s="19">
        <v>82400000</v>
      </c>
      <c r="BB216" s="19"/>
      <c r="BC216" s="19"/>
      <c r="BD216" s="19"/>
      <c r="BE216" s="19"/>
      <c r="BF216" s="19"/>
      <c r="BG216" s="19"/>
      <c r="BH216" s="19"/>
      <c r="BI216" s="19"/>
      <c r="BJ216" s="19"/>
      <c r="BK216" s="19"/>
      <c r="BL216" s="19"/>
      <c r="BM216" s="19"/>
      <c r="BN216" s="19"/>
      <c r="BO216" s="19">
        <f t="shared" si="41"/>
        <v>82400000</v>
      </c>
      <c r="BP216" s="19">
        <v>80000000</v>
      </c>
      <c r="BQ216" s="19"/>
      <c r="BR216" s="19"/>
      <c r="BS216" s="19"/>
      <c r="BT216" s="19"/>
      <c r="BU216" s="19"/>
      <c r="BV216" s="19"/>
      <c r="BW216" s="19"/>
      <c r="BX216" s="19"/>
      <c r="BY216" s="19"/>
      <c r="BZ216" s="19"/>
      <c r="CA216" s="19"/>
      <c r="CB216" s="19"/>
      <c r="CC216" s="24"/>
      <c r="CD216" s="19">
        <f t="shared" si="42"/>
        <v>80000000</v>
      </c>
      <c r="CE216" s="20">
        <v>2024258990035</v>
      </c>
      <c r="CF216" s="48" t="str">
        <f>+_xlfn.XLOOKUP(P216,'[1]x METAS'!$AD$3:$AD$408,'[1]x METAS'!$AF$3:$AF$408,FALSE,0,1)</f>
        <v>Secretaría de Desarrollo Rural y Ambiente</v>
      </c>
    </row>
    <row r="217" spans="1:84" hidden="1" x14ac:dyDescent="0.25">
      <c r="A217" s="49" t="s">
        <v>768</v>
      </c>
      <c r="B217" s="12" t="s">
        <v>445</v>
      </c>
      <c r="C217" s="12" t="s">
        <v>446</v>
      </c>
      <c r="D217" s="13" t="s">
        <v>769</v>
      </c>
      <c r="E217" s="12" t="s">
        <v>770</v>
      </c>
      <c r="F217" s="12" t="s">
        <v>771</v>
      </c>
      <c r="G217" s="14">
        <v>2</v>
      </c>
      <c r="H217" s="12" t="s">
        <v>91</v>
      </c>
      <c r="I217" s="14">
        <v>0</v>
      </c>
      <c r="J217" s="14"/>
      <c r="K217" s="15" t="e">
        <f t="shared" si="46"/>
        <v>#DIV/0!</v>
      </c>
      <c r="L217" s="15"/>
      <c r="M217" s="14">
        <v>1</v>
      </c>
      <c r="N217" s="14">
        <v>1</v>
      </c>
      <c r="O217" s="16">
        <v>0</v>
      </c>
      <c r="P217" s="16" t="str">
        <f>+_xlfn.XLOOKUP(F217,'[1]x METAS'!$X$3:$X$408,'[1]x METAS'!$AD$3:$AD$408,FALSE,0,1)</f>
        <v>Construir dos (2) Víveros comunitarios para la conservación de ecosistemas estratégicos y la seguridad alimentaria</v>
      </c>
      <c r="Q217" s="17" t="b">
        <f>+_xlfn.XLOOKUP(P217,[2]Sheet!$C$6:$C$2261,[2]Sheet!$G$6:$G$2261,FALSE,0,1)</f>
        <v>0</v>
      </c>
      <c r="R217" s="16"/>
      <c r="S217" s="16"/>
      <c r="T217" s="16"/>
      <c r="U217" s="16"/>
      <c r="V217" s="16"/>
      <c r="W217" s="19">
        <v>0</v>
      </c>
      <c r="X217" s="19"/>
      <c r="Y217" s="19"/>
      <c r="Z217" s="19"/>
      <c r="AA217" s="19"/>
      <c r="AB217" s="19"/>
      <c r="AC217" s="19"/>
      <c r="AD217" s="19"/>
      <c r="AE217" s="19"/>
      <c r="AF217" s="19"/>
      <c r="AG217" s="19"/>
      <c r="AH217" s="19"/>
      <c r="AI217" s="19"/>
      <c r="AJ217" s="12"/>
      <c r="AK217" s="19">
        <f t="shared" si="39"/>
        <v>0</v>
      </c>
      <c r="AL217" s="19">
        <v>70000000</v>
      </c>
      <c r="AM217" s="19"/>
      <c r="AN217" s="19"/>
      <c r="AO217" s="19"/>
      <c r="AP217" s="19"/>
      <c r="AQ217" s="19"/>
      <c r="AR217" s="19"/>
      <c r="AS217" s="19"/>
      <c r="AT217" s="19"/>
      <c r="AU217" s="19"/>
      <c r="AV217" s="19"/>
      <c r="AW217" s="19"/>
      <c r="AX217" s="19"/>
      <c r="AY217" s="19"/>
      <c r="AZ217" s="19">
        <f t="shared" si="40"/>
        <v>70000000</v>
      </c>
      <c r="BA217" s="19">
        <v>80000000</v>
      </c>
      <c r="BB217" s="19"/>
      <c r="BC217" s="19"/>
      <c r="BD217" s="19"/>
      <c r="BE217" s="19"/>
      <c r="BF217" s="19"/>
      <c r="BG217" s="19"/>
      <c r="BH217" s="19"/>
      <c r="BI217" s="19"/>
      <c r="BJ217" s="19"/>
      <c r="BK217" s="19"/>
      <c r="BL217" s="19"/>
      <c r="BM217" s="19"/>
      <c r="BN217" s="19"/>
      <c r="BO217" s="19">
        <f t="shared" si="41"/>
        <v>80000000</v>
      </c>
      <c r="BP217" s="19"/>
      <c r="BQ217" s="19"/>
      <c r="BR217" s="19"/>
      <c r="BS217" s="19"/>
      <c r="BT217" s="19"/>
      <c r="BU217" s="19"/>
      <c r="BV217" s="19"/>
      <c r="BW217" s="19"/>
      <c r="BX217" s="19"/>
      <c r="BY217" s="19"/>
      <c r="BZ217" s="19"/>
      <c r="CA217" s="19"/>
      <c r="CB217" s="19"/>
      <c r="CC217" s="24"/>
      <c r="CD217" s="19" t="str">
        <f t="shared" si="42"/>
        <v/>
      </c>
      <c r="CE217" s="20">
        <v>2024258990035</v>
      </c>
      <c r="CF217" s="48" t="str">
        <f>+_xlfn.XLOOKUP(P217,'[1]x METAS'!$AD$3:$AD$408,'[1]x METAS'!$AF$3:$AF$408,FALSE,0,1)</f>
        <v>Secretaría de Desarrollo Rural y Ambiente</v>
      </c>
    </row>
    <row r="218" spans="1:84" hidden="1" x14ac:dyDescent="0.25">
      <c r="A218" s="49" t="s">
        <v>772</v>
      </c>
      <c r="B218" s="12" t="s">
        <v>445</v>
      </c>
      <c r="C218" s="12" t="s">
        <v>446</v>
      </c>
      <c r="D218" s="13">
        <v>320203302</v>
      </c>
      <c r="E218" s="12" t="s">
        <v>773</v>
      </c>
      <c r="F218" s="12" t="s">
        <v>774</v>
      </c>
      <c r="G218" s="14">
        <v>1</v>
      </c>
      <c r="H218" s="12" t="s">
        <v>114</v>
      </c>
      <c r="I218" s="14">
        <v>0</v>
      </c>
      <c r="J218" s="14"/>
      <c r="K218" s="15" t="e">
        <f t="shared" si="46"/>
        <v>#DIV/0!</v>
      </c>
      <c r="L218" s="15"/>
      <c r="M218" s="14">
        <v>0.4</v>
      </c>
      <c r="N218" s="14">
        <v>0.4</v>
      </c>
      <c r="O218" s="16">
        <v>0.2</v>
      </c>
      <c r="P218" s="16" t="str">
        <f>+_xlfn.XLOOKUP(F218,'[1]x METAS'!$X$3:$X$408,'[1]x METAS'!$AD$3:$AD$408,FALSE,0,1)</f>
        <v>Realizar la construcción y puesta en funcionamiento de un (01) sendero o corredor de conservación ambiental.</v>
      </c>
      <c r="Q218" s="17" t="b">
        <f>+_xlfn.XLOOKUP(P218,[2]Sheet!$C$6:$C$2261,[2]Sheet!$G$6:$G$2261,FALSE,0,1)</f>
        <v>0</v>
      </c>
      <c r="R218" s="16"/>
      <c r="S218" s="16"/>
      <c r="T218" s="16"/>
      <c r="U218" s="16"/>
      <c r="V218" s="16"/>
      <c r="W218" s="19">
        <v>0</v>
      </c>
      <c r="X218" s="19"/>
      <c r="Y218" s="19"/>
      <c r="Z218" s="19"/>
      <c r="AA218" s="19"/>
      <c r="AB218" s="19"/>
      <c r="AC218" s="19"/>
      <c r="AD218" s="19"/>
      <c r="AE218" s="19"/>
      <c r="AF218" s="19"/>
      <c r="AG218" s="19"/>
      <c r="AH218" s="19"/>
      <c r="AI218" s="19"/>
      <c r="AJ218" s="12"/>
      <c r="AK218" s="19">
        <f t="shared" si="39"/>
        <v>0</v>
      </c>
      <c r="AL218" s="19">
        <v>160000000</v>
      </c>
      <c r="AM218" s="19"/>
      <c r="AN218" s="19"/>
      <c r="AO218" s="19"/>
      <c r="AP218" s="19"/>
      <c r="AQ218" s="19"/>
      <c r="AR218" s="19"/>
      <c r="AS218" s="19"/>
      <c r="AT218" s="19"/>
      <c r="AU218" s="19"/>
      <c r="AV218" s="19"/>
      <c r="AW218" s="19">
        <v>160000000</v>
      </c>
      <c r="AX218" s="19"/>
      <c r="AY218" s="19"/>
      <c r="AZ218" s="19">
        <f t="shared" si="40"/>
        <v>320000000</v>
      </c>
      <c r="BA218" s="19">
        <v>160000000</v>
      </c>
      <c r="BB218" s="19"/>
      <c r="BC218" s="19"/>
      <c r="BD218" s="19"/>
      <c r="BE218" s="19"/>
      <c r="BF218" s="19"/>
      <c r="BG218" s="19"/>
      <c r="BH218" s="19"/>
      <c r="BI218" s="19"/>
      <c r="BJ218" s="19"/>
      <c r="BK218" s="19"/>
      <c r="BL218" s="19">
        <v>160000000</v>
      </c>
      <c r="BM218" s="19"/>
      <c r="BN218" s="19"/>
      <c r="BO218" s="19">
        <f t="shared" si="41"/>
        <v>320000000</v>
      </c>
      <c r="BP218" s="19">
        <v>80000000</v>
      </c>
      <c r="BQ218" s="19"/>
      <c r="BR218" s="19"/>
      <c r="BS218" s="19"/>
      <c r="BT218" s="19"/>
      <c r="BU218" s="19"/>
      <c r="BV218" s="19"/>
      <c r="BW218" s="19"/>
      <c r="BX218" s="19"/>
      <c r="BY218" s="19"/>
      <c r="BZ218" s="19"/>
      <c r="CA218" s="19">
        <v>80000000</v>
      </c>
      <c r="CB218" s="19"/>
      <c r="CC218" s="24"/>
      <c r="CD218" s="19">
        <f t="shared" si="42"/>
        <v>160000000</v>
      </c>
      <c r="CE218" s="20">
        <v>2024258990035</v>
      </c>
      <c r="CF218" s="48" t="str">
        <f>+_xlfn.XLOOKUP(P218,'[1]x METAS'!$AD$3:$AD$408,'[1]x METAS'!$AF$3:$AF$408,FALSE,0,1)</f>
        <v>Secretaría de Desarrollo Rural y Ambiente</v>
      </c>
    </row>
    <row r="219" spans="1:84" hidden="1" x14ac:dyDescent="0.25">
      <c r="A219" s="49" t="s">
        <v>775</v>
      </c>
      <c r="B219" s="12" t="s">
        <v>445</v>
      </c>
      <c r="C219" s="12" t="s">
        <v>446</v>
      </c>
      <c r="D219" s="13" t="s">
        <v>776</v>
      </c>
      <c r="E219" s="12" t="s">
        <v>777</v>
      </c>
      <c r="F219" s="12" t="s">
        <v>778</v>
      </c>
      <c r="G219" s="14">
        <v>50</v>
      </c>
      <c r="H219" s="12" t="s">
        <v>91</v>
      </c>
      <c r="I219" s="14">
        <v>10</v>
      </c>
      <c r="J219" s="14"/>
      <c r="K219" s="15">
        <f t="shared" si="46"/>
        <v>0</v>
      </c>
      <c r="L219" s="15"/>
      <c r="M219" s="14">
        <v>15</v>
      </c>
      <c r="N219" s="14">
        <v>15</v>
      </c>
      <c r="O219" s="16">
        <v>10</v>
      </c>
      <c r="P219" s="16" t="str">
        <f>+_xlfn.XLOOKUP(F219,'[1]x METAS'!$X$3:$X$408,'[1]x METAS'!$AD$3:$AD$408,FALSE,0,1)</f>
        <v>Aumentar en 50 las hectáreas de conservación con la implementación de Pagos por Servicios Ambientales PSA</v>
      </c>
      <c r="Q219" s="17">
        <f>+_xlfn.XLOOKUP(P219,[2]Sheet!$C$6:$C$2261,[2]Sheet!$G$6:$G$2261,FALSE,0,1)</f>
        <v>57116102</v>
      </c>
      <c r="R219" s="18">
        <f>+_xlfn.XLOOKUP(P219,[2]Sheet!$C$2:$C$2261,[2]Sheet!$J$2:$J$2261,FALSE,0,1)</f>
        <v>56523094</v>
      </c>
      <c r="S219" s="15">
        <f t="shared" ref="S219:S224" si="49">+R219/Q219</f>
        <v>0.98961749875718064</v>
      </c>
      <c r="T219" s="15"/>
      <c r="U219" s="15"/>
      <c r="V219" s="15"/>
      <c r="W219" s="19">
        <v>57600000</v>
      </c>
      <c r="X219" s="19"/>
      <c r="Y219" s="19"/>
      <c r="Z219" s="19"/>
      <c r="AA219" s="19"/>
      <c r="AB219" s="19"/>
      <c r="AC219" s="19"/>
      <c r="AD219" s="19"/>
      <c r="AE219" s="19"/>
      <c r="AF219" s="19"/>
      <c r="AG219" s="19"/>
      <c r="AH219" s="19"/>
      <c r="AI219" s="19"/>
      <c r="AJ219" s="12"/>
      <c r="AK219" s="19">
        <f t="shared" si="39"/>
        <v>57600000</v>
      </c>
      <c r="AL219" s="19">
        <v>247466667</v>
      </c>
      <c r="AM219" s="19"/>
      <c r="AN219" s="19"/>
      <c r="AO219" s="19"/>
      <c r="AP219" s="19"/>
      <c r="AQ219" s="19"/>
      <c r="AR219" s="19"/>
      <c r="AS219" s="19"/>
      <c r="AT219" s="19"/>
      <c r="AU219" s="19"/>
      <c r="AV219" s="19"/>
      <c r="AW219" s="19"/>
      <c r="AX219" s="19"/>
      <c r="AY219" s="19"/>
      <c r="AZ219" s="19">
        <f t="shared" si="40"/>
        <v>247466667</v>
      </c>
      <c r="BA219" s="19">
        <v>247466667</v>
      </c>
      <c r="BB219" s="19"/>
      <c r="BC219" s="19"/>
      <c r="BD219" s="19"/>
      <c r="BE219" s="19"/>
      <c r="BF219" s="19"/>
      <c r="BG219" s="19"/>
      <c r="BH219" s="19"/>
      <c r="BI219" s="19"/>
      <c r="BJ219" s="19"/>
      <c r="BK219" s="19"/>
      <c r="BL219" s="19"/>
      <c r="BM219" s="19"/>
      <c r="BN219" s="19"/>
      <c r="BO219" s="19">
        <f t="shared" si="41"/>
        <v>247466667</v>
      </c>
      <c r="BP219" s="19">
        <v>247466667</v>
      </c>
      <c r="BQ219" s="19"/>
      <c r="BR219" s="19"/>
      <c r="BS219" s="19"/>
      <c r="BT219" s="19"/>
      <c r="BU219" s="19"/>
      <c r="BV219" s="19"/>
      <c r="BW219" s="19"/>
      <c r="BX219" s="19"/>
      <c r="BY219" s="19"/>
      <c r="BZ219" s="19"/>
      <c r="CA219" s="19"/>
      <c r="CB219" s="19"/>
      <c r="CC219" s="24"/>
      <c r="CD219" s="19">
        <f t="shared" si="42"/>
        <v>247466667</v>
      </c>
      <c r="CE219" s="20">
        <v>2024258990035</v>
      </c>
      <c r="CF219" s="48" t="str">
        <f>+_xlfn.XLOOKUP(P219,'[1]x METAS'!$AD$3:$AD$408,'[1]x METAS'!$AF$3:$AF$408,FALSE,0,1)</f>
        <v>Secretaría de Desarrollo Rural y Ambiente</v>
      </c>
    </row>
    <row r="220" spans="1:84" hidden="1" x14ac:dyDescent="0.25">
      <c r="A220" s="49" t="s">
        <v>779</v>
      </c>
      <c r="B220" s="12" t="s">
        <v>445</v>
      </c>
      <c r="C220" s="12" t="s">
        <v>446</v>
      </c>
      <c r="D220" s="13" t="s">
        <v>780</v>
      </c>
      <c r="E220" s="12" t="s">
        <v>781</v>
      </c>
      <c r="F220" s="12" t="s">
        <v>782</v>
      </c>
      <c r="G220" s="14">
        <v>200000</v>
      </c>
      <c r="H220" s="12" t="s">
        <v>91</v>
      </c>
      <c r="I220" s="14">
        <v>41000</v>
      </c>
      <c r="J220" s="14"/>
      <c r="K220" s="15">
        <f t="shared" si="46"/>
        <v>0</v>
      </c>
      <c r="L220" s="15"/>
      <c r="M220" s="14">
        <v>59000</v>
      </c>
      <c r="N220" s="14">
        <v>60000</v>
      </c>
      <c r="O220" s="16">
        <v>40000</v>
      </c>
      <c r="P220" s="16" t="str">
        <f>+_xlfn.XLOOKUP(F220,'[1]x METAS'!$X$3:$X$408,'[1]x METAS'!$AD$3:$AD$408,FALSE,0,1)</f>
        <v xml:space="preserve">Sembrar 200.000 árboles nativos y ornamentales en áreas de conservación ambiental y espacios públicos del área urbana </v>
      </c>
      <c r="Q220" s="17">
        <f>+_xlfn.XLOOKUP(P220,[2]Sheet!$C$6:$C$2261,[2]Sheet!$G$6:$G$2261,FALSE,0,1)</f>
        <v>397173164.75</v>
      </c>
      <c r="R220" s="18">
        <f>+_xlfn.XLOOKUP(P220,[2]Sheet!$C$2:$C$2261,[2]Sheet!$J$2:$J$2261,FALSE,0,1)</f>
        <v>4955855.7</v>
      </c>
      <c r="S220" s="15">
        <f t="shared" si="49"/>
        <v>1.2477821111402266E-2</v>
      </c>
      <c r="T220" s="15"/>
      <c r="U220" s="15"/>
      <c r="V220" s="15"/>
      <c r="W220" s="19">
        <v>297996422</v>
      </c>
      <c r="X220" s="19"/>
      <c r="Y220" s="19"/>
      <c r="Z220" s="19"/>
      <c r="AA220" s="19"/>
      <c r="AB220" s="19"/>
      <c r="AC220" s="19"/>
      <c r="AD220" s="19"/>
      <c r="AE220" s="19"/>
      <c r="AF220" s="19"/>
      <c r="AG220" s="19"/>
      <c r="AH220" s="19"/>
      <c r="AI220" s="19"/>
      <c r="AJ220" s="12">
        <v>47223578</v>
      </c>
      <c r="AK220" s="19">
        <f t="shared" si="39"/>
        <v>345220000</v>
      </c>
      <c r="AL220" s="19">
        <v>217447868</v>
      </c>
      <c r="AM220" s="19"/>
      <c r="AN220" s="19"/>
      <c r="AO220" s="19"/>
      <c r="AP220" s="19"/>
      <c r="AQ220" s="19"/>
      <c r="AR220" s="19"/>
      <c r="AS220" s="19"/>
      <c r="AT220" s="19"/>
      <c r="AU220" s="19"/>
      <c r="AV220" s="19"/>
      <c r="AW220" s="19"/>
      <c r="AX220" s="19"/>
      <c r="AY220" s="19">
        <v>279332132</v>
      </c>
      <c r="AZ220" s="19">
        <f t="shared" si="40"/>
        <v>496780000</v>
      </c>
      <c r="BA220" s="19">
        <v>221133426</v>
      </c>
      <c r="BB220" s="19"/>
      <c r="BC220" s="19"/>
      <c r="BD220" s="19"/>
      <c r="BE220" s="19"/>
      <c r="BF220" s="19"/>
      <c r="BG220" s="19"/>
      <c r="BH220" s="19"/>
      <c r="BI220" s="19"/>
      <c r="BJ220" s="19"/>
      <c r="BK220" s="19"/>
      <c r="BL220" s="19"/>
      <c r="BM220" s="19"/>
      <c r="BN220" s="19">
        <v>284066574</v>
      </c>
      <c r="BO220" s="19">
        <f t="shared" si="41"/>
        <v>505200000</v>
      </c>
      <c r="BP220" s="19">
        <v>147422284</v>
      </c>
      <c r="BQ220" s="19"/>
      <c r="BR220" s="19"/>
      <c r="BS220" s="19"/>
      <c r="BT220" s="19"/>
      <c r="BU220" s="19"/>
      <c r="BV220" s="19"/>
      <c r="BW220" s="19"/>
      <c r="BX220" s="19"/>
      <c r="BY220" s="19"/>
      <c r="BZ220" s="19"/>
      <c r="CA220" s="19"/>
      <c r="CB220" s="19"/>
      <c r="CC220" s="24">
        <v>189377716</v>
      </c>
      <c r="CD220" s="19">
        <f t="shared" si="42"/>
        <v>336800000</v>
      </c>
      <c r="CE220" s="20">
        <v>2024258990035</v>
      </c>
      <c r="CF220" s="48" t="str">
        <f>+_xlfn.XLOOKUP(P220,'[1]x METAS'!$AD$3:$AD$408,'[1]x METAS'!$AF$3:$AF$408,FALSE,0,1)</f>
        <v>Secretaría de Desarrollo Rural y Ambiente</v>
      </c>
    </row>
    <row r="221" spans="1:84" hidden="1" x14ac:dyDescent="0.25">
      <c r="A221" s="49" t="s">
        <v>783</v>
      </c>
      <c r="B221" s="12" t="s">
        <v>445</v>
      </c>
      <c r="C221" s="12" t="s">
        <v>446</v>
      </c>
      <c r="D221" s="13" t="s">
        <v>784</v>
      </c>
      <c r="E221" s="12" t="s">
        <v>785</v>
      </c>
      <c r="F221" s="12" t="s">
        <v>786</v>
      </c>
      <c r="G221" s="14">
        <v>53</v>
      </c>
      <c r="H221" s="12" t="s">
        <v>91</v>
      </c>
      <c r="I221" s="14">
        <v>3</v>
      </c>
      <c r="J221" s="14"/>
      <c r="K221" s="15">
        <f t="shared" si="46"/>
        <v>0</v>
      </c>
      <c r="L221" s="15"/>
      <c r="M221" s="14">
        <v>24</v>
      </c>
      <c r="N221" s="14">
        <v>17</v>
      </c>
      <c r="O221" s="16">
        <v>9</v>
      </c>
      <c r="P221" s="16" t="str">
        <f>+_xlfn.XLOOKUP(F221,'[1]x METAS'!$X$3:$X$408,'[1]x METAS'!$AD$3:$AD$408,FALSE,0,1)</f>
        <v xml:space="preserve">Aumentar en 53 hectáreas los predios de interés hídrico </v>
      </c>
      <c r="Q221" s="17">
        <f>+_xlfn.XLOOKUP(P221,[2]Sheet!$C$6:$C$2261,[2]Sheet!$G$6:$G$2261,FALSE,0,1)</f>
        <v>381218224</v>
      </c>
      <c r="R221" s="18">
        <f>+_xlfn.XLOOKUP(P221,[2]Sheet!$C$2:$C$2261,[2]Sheet!$J$2:$J$2261,FALSE,0,1)</f>
        <v>0</v>
      </c>
      <c r="S221" s="15">
        <f t="shared" si="49"/>
        <v>0</v>
      </c>
      <c r="T221" s="15"/>
      <c r="U221" s="15"/>
      <c r="V221" s="15"/>
      <c r="W221" s="19">
        <v>70000000</v>
      </c>
      <c r="X221" s="19"/>
      <c r="Y221" s="19"/>
      <c r="Z221" s="19"/>
      <c r="AA221" s="19"/>
      <c r="AB221" s="19"/>
      <c r="AC221" s="19"/>
      <c r="AD221" s="19"/>
      <c r="AE221" s="19"/>
      <c r="AF221" s="19"/>
      <c r="AG221" s="19"/>
      <c r="AH221" s="19"/>
      <c r="AI221" s="19"/>
      <c r="AJ221" s="12"/>
      <c r="AK221" s="19">
        <f t="shared" si="39"/>
        <v>70000000</v>
      </c>
      <c r="AL221" s="19">
        <v>1455780517.5799999</v>
      </c>
      <c r="AM221" s="19"/>
      <c r="AN221" s="19"/>
      <c r="AO221" s="19"/>
      <c r="AP221" s="19"/>
      <c r="AQ221" s="19"/>
      <c r="AR221" s="19"/>
      <c r="AS221" s="19"/>
      <c r="AT221" s="19"/>
      <c r="AU221" s="19"/>
      <c r="AV221" s="19"/>
      <c r="AW221" s="19"/>
      <c r="AX221" s="19"/>
      <c r="AY221" s="19"/>
      <c r="AZ221" s="19">
        <f t="shared" si="40"/>
        <v>1455780517.5799999</v>
      </c>
      <c r="BA221" s="19">
        <v>616490566.03773582</v>
      </c>
      <c r="BB221" s="19"/>
      <c r="BC221" s="19"/>
      <c r="BD221" s="19"/>
      <c r="BE221" s="19"/>
      <c r="BF221" s="19"/>
      <c r="BG221" s="19"/>
      <c r="BH221" s="19"/>
      <c r="BI221" s="19"/>
      <c r="BJ221" s="19"/>
      <c r="BK221" s="19"/>
      <c r="BL221" s="19"/>
      <c r="BM221" s="19"/>
      <c r="BN221" s="19"/>
      <c r="BO221" s="19">
        <f t="shared" si="41"/>
        <v>616490566.03773582</v>
      </c>
      <c r="BP221" s="19">
        <v>326377358.49056602</v>
      </c>
      <c r="BQ221" s="19"/>
      <c r="BR221" s="19"/>
      <c r="BS221" s="19"/>
      <c r="BT221" s="19"/>
      <c r="BU221" s="19"/>
      <c r="BV221" s="19"/>
      <c r="BW221" s="19"/>
      <c r="BX221" s="19"/>
      <c r="BY221" s="19"/>
      <c r="BZ221" s="19"/>
      <c r="CA221" s="19"/>
      <c r="CB221" s="19"/>
      <c r="CC221" s="24"/>
      <c r="CD221" s="19">
        <f t="shared" si="42"/>
        <v>326377358.49056602</v>
      </c>
      <c r="CE221" s="20">
        <v>2024258990036</v>
      </c>
      <c r="CF221" s="48" t="str">
        <f>+_xlfn.XLOOKUP(P221,'[1]x METAS'!$AD$3:$AD$408,'[1]x METAS'!$AF$3:$AF$408,FALSE,0,1)</f>
        <v>Secretaría de Desarrollo Rural y Ambiente</v>
      </c>
    </row>
    <row r="222" spans="1:84" hidden="1" x14ac:dyDescent="0.25">
      <c r="A222" s="49" t="s">
        <v>787</v>
      </c>
      <c r="B222" s="12" t="s">
        <v>445</v>
      </c>
      <c r="C222" s="12" t="s">
        <v>446</v>
      </c>
      <c r="D222" s="13" t="s">
        <v>788</v>
      </c>
      <c r="E222" s="12" t="s">
        <v>789</v>
      </c>
      <c r="F222" s="12" t="s">
        <v>790</v>
      </c>
      <c r="G222" s="14">
        <v>20</v>
      </c>
      <c r="H222" s="12" t="s">
        <v>114</v>
      </c>
      <c r="I222" s="14">
        <v>14</v>
      </c>
      <c r="J222" s="14"/>
      <c r="K222" s="15">
        <f t="shared" si="46"/>
        <v>0</v>
      </c>
      <c r="L222" s="15"/>
      <c r="M222" s="14">
        <v>16</v>
      </c>
      <c r="N222" s="14">
        <v>18</v>
      </c>
      <c r="O222" s="16">
        <v>20</v>
      </c>
      <c r="P222" s="16" t="str">
        <f>+_xlfn.XLOOKUP(F222,'[1]x METAS'!$X$3:$X$408,'[1]x METAS'!$AD$3:$AD$408,FALSE,0,1)</f>
        <v>Aumentar a 20 los predios con proyectos de mantenimiento y conservación en áreas de interés hídrico y ambiental</v>
      </c>
      <c r="Q222" s="17">
        <f>+_xlfn.XLOOKUP(P222,[2]Sheet!$C$6:$C$2261,[2]Sheet!$G$6:$G$2261,FALSE,0,1)</f>
        <v>17052207</v>
      </c>
      <c r="R222" s="18">
        <f>+_xlfn.XLOOKUP(P222,[2]Sheet!$C$2:$C$2261,[2]Sheet!$J$2:$J$2261,FALSE,0,1)</f>
        <v>17052206.170000002</v>
      </c>
      <c r="S222" s="15">
        <f t="shared" si="49"/>
        <v>0.99999995132594865</v>
      </c>
      <c r="T222" s="15"/>
      <c r="U222" s="15"/>
      <c r="V222" s="15"/>
      <c r="W222" s="19">
        <v>29342519</v>
      </c>
      <c r="X222" s="19"/>
      <c r="Y222" s="19"/>
      <c r="Z222" s="19"/>
      <c r="AA222" s="19"/>
      <c r="AB222" s="19"/>
      <c r="AC222" s="19"/>
      <c r="AD222" s="19"/>
      <c r="AE222" s="19"/>
      <c r="AF222" s="19"/>
      <c r="AG222" s="19"/>
      <c r="AH222" s="19"/>
      <c r="AI222" s="19"/>
      <c r="AJ222" s="12"/>
      <c r="AK222" s="19">
        <f t="shared" si="39"/>
        <v>29342519</v>
      </c>
      <c r="AL222" s="19">
        <v>390219161</v>
      </c>
      <c r="AM222" s="19"/>
      <c r="AN222" s="19"/>
      <c r="AO222" s="19"/>
      <c r="AP222" s="19"/>
      <c r="AQ222" s="19"/>
      <c r="AR222" s="19"/>
      <c r="AS222" s="19"/>
      <c r="AT222" s="19"/>
      <c r="AU222" s="19"/>
      <c r="AV222" s="19"/>
      <c r="AW222" s="19"/>
      <c r="AX222" s="19"/>
      <c r="AY222" s="19"/>
      <c r="AZ222" s="19">
        <f t="shared" si="40"/>
        <v>390219161</v>
      </c>
      <c r="BA222" s="19">
        <v>390219160</v>
      </c>
      <c r="BB222" s="19"/>
      <c r="BC222" s="19"/>
      <c r="BD222" s="19"/>
      <c r="BE222" s="19"/>
      <c r="BF222" s="19"/>
      <c r="BG222" s="19"/>
      <c r="BH222" s="19"/>
      <c r="BI222" s="19"/>
      <c r="BJ222" s="19"/>
      <c r="BK222" s="19"/>
      <c r="BL222" s="19"/>
      <c r="BM222" s="19"/>
      <c r="BN222" s="19"/>
      <c r="BO222" s="19">
        <f t="shared" si="41"/>
        <v>390219160</v>
      </c>
      <c r="BP222" s="19">
        <v>390219160</v>
      </c>
      <c r="BQ222" s="19"/>
      <c r="BR222" s="19"/>
      <c r="BS222" s="19"/>
      <c r="BT222" s="19"/>
      <c r="BU222" s="19"/>
      <c r="BV222" s="19"/>
      <c r="BW222" s="19"/>
      <c r="BX222" s="19"/>
      <c r="BY222" s="19"/>
      <c r="BZ222" s="19"/>
      <c r="CA222" s="19"/>
      <c r="CB222" s="19"/>
      <c r="CC222" s="24"/>
      <c r="CD222" s="19">
        <f t="shared" si="42"/>
        <v>390219160</v>
      </c>
      <c r="CE222" s="20">
        <v>2024258990036</v>
      </c>
      <c r="CF222" s="48" t="str">
        <f>+_xlfn.XLOOKUP(P222,'[1]x METAS'!$AD$3:$AD$408,'[1]x METAS'!$AF$3:$AF$408,FALSE,0,1)</f>
        <v>Secretaría de Desarrollo Rural y Ambiente</v>
      </c>
    </row>
    <row r="223" spans="1:84" hidden="1" x14ac:dyDescent="0.25">
      <c r="A223" s="49" t="s">
        <v>791</v>
      </c>
      <c r="B223" s="12" t="s">
        <v>445</v>
      </c>
      <c r="C223" s="12" t="s">
        <v>446</v>
      </c>
      <c r="D223" s="13" t="s">
        <v>792</v>
      </c>
      <c r="E223" s="12" t="s">
        <v>228</v>
      </c>
      <c r="F223" s="12" t="s">
        <v>793</v>
      </c>
      <c r="G223" s="14">
        <v>81</v>
      </c>
      <c r="H223" s="12" t="s">
        <v>91</v>
      </c>
      <c r="I223" s="14">
        <v>20</v>
      </c>
      <c r="J223" s="14"/>
      <c r="K223" s="15">
        <f t="shared" si="46"/>
        <v>0</v>
      </c>
      <c r="L223" s="15"/>
      <c r="M223" s="14">
        <v>21</v>
      </c>
      <c r="N223" s="14">
        <v>20</v>
      </c>
      <c r="O223" s="16">
        <v>20</v>
      </c>
      <c r="P223" s="16" t="str">
        <f>+_xlfn.XLOOKUP(F223,'[1]x METAS'!$X$3:$X$408,'[1]x METAS'!$AD$3:$AD$408,FALSE,0,1)</f>
        <v>Implementar 81 proyectos ambientales educativos</v>
      </c>
      <c r="Q223" s="17">
        <f>+_xlfn.XLOOKUP(P223,[2]Sheet!$C$6:$C$2261,[2]Sheet!$G$6:$G$2261,FALSE,0,1)</f>
        <v>7200000</v>
      </c>
      <c r="R223" s="18">
        <f>+_xlfn.XLOOKUP(P223,[2]Sheet!$C$2:$C$2261,[2]Sheet!$J$2:$J$2261,FALSE,0,1)</f>
        <v>7116102</v>
      </c>
      <c r="S223" s="15">
        <f t="shared" si="49"/>
        <v>0.98834750000000005</v>
      </c>
      <c r="T223" s="15"/>
      <c r="U223" s="15"/>
      <c r="V223" s="15"/>
      <c r="W223" s="19">
        <v>7200000</v>
      </c>
      <c r="X223" s="19"/>
      <c r="Y223" s="19"/>
      <c r="Z223" s="19"/>
      <c r="AA223" s="19"/>
      <c r="AB223" s="19"/>
      <c r="AC223" s="19"/>
      <c r="AD223" s="19"/>
      <c r="AE223" s="19"/>
      <c r="AF223" s="19"/>
      <c r="AG223" s="19"/>
      <c r="AH223" s="19"/>
      <c r="AI223" s="19"/>
      <c r="AJ223" s="12"/>
      <c r="AK223" s="19">
        <f t="shared" si="39"/>
        <v>7200000</v>
      </c>
      <c r="AL223" s="19">
        <v>78600000</v>
      </c>
      <c r="AM223" s="19"/>
      <c r="AN223" s="19"/>
      <c r="AO223" s="19"/>
      <c r="AP223" s="19"/>
      <c r="AQ223" s="19"/>
      <c r="AR223" s="19"/>
      <c r="AS223" s="19"/>
      <c r="AT223" s="19"/>
      <c r="AU223" s="19"/>
      <c r="AV223" s="19"/>
      <c r="AW223" s="19"/>
      <c r="AX223" s="19"/>
      <c r="AY223" s="19"/>
      <c r="AZ223" s="19">
        <f t="shared" si="40"/>
        <v>78600000</v>
      </c>
      <c r="BA223" s="19">
        <v>78600000</v>
      </c>
      <c r="BB223" s="19"/>
      <c r="BC223" s="19"/>
      <c r="BD223" s="19"/>
      <c r="BE223" s="19"/>
      <c r="BF223" s="19"/>
      <c r="BG223" s="19"/>
      <c r="BH223" s="19"/>
      <c r="BI223" s="19"/>
      <c r="BJ223" s="19"/>
      <c r="BK223" s="19"/>
      <c r="BL223" s="19"/>
      <c r="BM223" s="19"/>
      <c r="BN223" s="19"/>
      <c r="BO223" s="19">
        <f t="shared" si="41"/>
        <v>78600000</v>
      </c>
      <c r="BP223" s="19">
        <v>78600000</v>
      </c>
      <c r="BQ223" s="19"/>
      <c r="BR223" s="19"/>
      <c r="BS223" s="19"/>
      <c r="BT223" s="19"/>
      <c r="BU223" s="19"/>
      <c r="BV223" s="19"/>
      <c r="BW223" s="19"/>
      <c r="BX223" s="19"/>
      <c r="BY223" s="19"/>
      <c r="BZ223" s="19"/>
      <c r="CA223" s="19"/>
      <c r="CB223" s="19"/>
      <c r="CC223" s="24"/>
      <c r="CD223" s="19">
        <f t="shared" si="42"/>
        <v>78600000</v>
      </c>
      <c r="CE223" s="20">
        <v>2024258990038</v>
      </c>
      <c r="CF223" s="48" t="str">
        <f>+_xlfn.XLOOKUP(P223,'[1]x METAS'!$AD$3:$AD$408,'[1]x METAS'!$AF$3:$AF$408,FALSE,0,1)</f>
        <v>Secretaría de Desarrollo Rural y Ambiente</v>
      </c>
    </row>
    <row r="224" spans="1:84" hidden="1" x14ac:dyDescent="0.25">
      <c r="A224" s="49" t="s">
        <v>794</v>
      </c>
      <c r="B224" s="12" t="s">
        <v>445</v>
      </c>
      <c r="C224" s="12" t="s">
        <v>446</v>
      </c>
      <c r="D224" s="13" t="s">
        <v>792</v>
      </c>
      <c r="E224" s="12" t="s">
        <v>228</v>
      </c>
      <c r="F224" s="12" t="s">
        <v>795</v>
      </c>
      <c r="G224" s="14">
        <v>4</v>
      </c>
      <c r="H224" s="12" t="s">
        <v>91</v>
      </c>
      <c r="I224" s="14">
        <v>0.5</v>
      </c>
      <c r="J224" s="14"/>
      <c r="K224" s="15">
        <f t="shared" si="46"/>
        <v>0</v>
      </c>
      <c r="L224" s="15"/>
      <c r="M224" s="14">
        <v>1.5</v>
      </c>
      <c r="N224" s="14">
        <v>1</v>
      </c>
      <c r="O224" s="16">
        <v>1</v>
      </c>
      <c r="P224" s="16" t="str">
        <f>+_xlfn.XLOOKUP(F224,'[1]x METAS'!$X$3:$X$408,'[1]x METAS'!$AD$3:$AD$408,FALSE,0,1)</f>
        <v>Acompañar la formulación y ejecución de 4 Proyectos Comunitarios de Educación Ambiental (PROCEDA)</v>
      </c>
      <c r="Q224" s="17">
        <f>+_xlfn.XLOOKUP(P224,[2]Sheet!$C$6:$C$2261,[2]Sheet!$G$6:$G$2261,FALSE,0,1)</f>
        <v>9000000</v>
      </c>
      <c r="R224" s="18">
        <f>+_xlfn.XLOOKUP(P224,[2]Sheet!$C$2:$C$2261,[2]Sheet!$J$2:$J$2261,FALSE,0,1)</f>
        <v>0</v>
      </c>
      <c r="S224" s="15">
        <f t="shared" si="49"/>
        <v>0</v>
      </c>
      <c r="T224" s="15"/>
      <c r="U224" s="15"/>
      <c r="V224" s="15"/>
      <c r="W224" s="19">
        <v>9000000</v>
      </c>
      <c r="X224" s="19"/>
      <c r="Y224" s="19"/>
      <c r="Z224" s="19"/>
      <c r="AA224" s="19"/>
      <c r="AB224" s="19"/>
      <c r="AC224" s="19"/>
      <c r="AD224" s="19"/>
      <c r="AE224" s="19"/>
      <c r="AF224" s="19"/>
      <c r="AG224" s="19"/>
      <c r="AH224" s="19"/>
      <c r="AI224" s="19"/>
      <c r="AJ224" s="12"/>
      <c r="AK224" s="19">
        <f t="shared" si="39"/>
        <v>9000000</v>
      </c>
      <c r="AL224" s="19">
        <v>37000000</v>
      </c>
      <c r="AM224" s="19"/>
      <c r="AN224" s="19"/>
      <c r="AO224" s="19"/>
      <c r="AP224" s="19"/>
      <c r="AQ224" s="19"/>
      <c r="AR224" s="19"/>
      <c r="AS224" s="19"/>
      <c r="AT224" s="19"/>
      <c r="AU224" s="19"/>
      <c r="AV224" s="19"/>
      <c r="AW224" s="19"/>
      <c r="AX224" s="19"/>
      <c r="AY224" s="19"/>
      <c r="AZ224" s="19">
        <f t="shared" si="40"/>
        <v>37000000</v>
      </c>
      <c r="BA224" s="19">
        <v>37000000</v>
      </c>
      <c r="BB224" s="19"/>
      <c r="BC224" s="19"/>
      <c r="BD224" s="19"/>
      <c r="BE224" s="19"/>
      <c r="BF224" s="19"/>
      <c r="BG224" s="19"/>
      <c r="BH224" s="19"/>
      <c r="BI224" s="19"/>
      <c r="BJ224" s="19"/>
      <c r="BK224" s="19"/>
      <c r="BL224" s="19"/>
      <c r="BM224" s="19"/>
      <c r="BN224" s="19"/>
      <c r="BO224" s="19">
        <f t="shared" si="41"/>
        <v>37000000</v>
      </c>
      <c r="BP224" s="19">
        <v>37000000</v>
      </c>
      <c r="BQ224" s="19"/>
      <c r="BR224" s="19"/>
      <c r="BS224" s="19"/>
      <c r="BT224" s="19"/>
      <c r="BU224" s="19"/>
      <c r="BV224" s="19"/>
      <c r="BW224" s="19"/>
      <c r="BX224" s="19"/>
      <c r="BY224" s="19"/>
      <c r="BZ224" s="19"/>
      <c r="CA224" s="19"/>
      <c r="CB224" s="19"/>
      <c r="CC224" s="24"/>
      <c r="CD224" s="19">
        <f t="shared" si="42"/>
        <v>37000000</v>
      </c>
      <c r="CE224" s="20">
        <v>2024258990038</v>
      </c>
      <c r="CF224" s="48" t="str">
        <f>+_xlfn.XLOOKUP(P224,'[1]x METAS'!$AD$3:$AD$408,'[1]x METAS'!$AF$3:$AF$408,FALSE,0,1)</f>
        <v>Secretaría de Desarrollo Rural y Ambiente</v>
      </c>
    </row>
    <row r="225" spans="1:84" hidden="1" x14ac:dyDescent="0.25">
      <c r="A225" s="49" t="s">
        <v>796</v>
      </c>
      <c r="B225" s="12" t="s">
        <v>445</v>
      </c>
      <c r="C225" s="12" t="s">
        <v>446</v>
      </c>
      <c r="D225" s="13">
        <v>320800600</v>
      </c>
      <c r="E225" s="12" t="s">
        <v>797</v>
      </c>
      <c r="F225" s="12" t="s">
        <v>798</v>
      </c>
      <c r="G225" s="14">
        <v>4</v>
      </c>
      <c r="H225" s="12" t="s">
        <v>91</v>
      </c>
      <c r="I225" s="14">
        <v>1</v>
      </c>
      <c r="J225" s="14"/>
      <c r="K225" s="15">
        <f t="shared" si="46"/>
        <v>0</v>
      </c>
      <c r="L225" s="15"/>
      <c r="M225" s="14">
        <v>1</v>
      </c>
      <c r="N225" s="14">
        <v>1</v>
      </c>
      <c r="O225" s="16">
        <v>1</v>
      </c>
      <c r="P225" s="16" t="str">
        <f>+_xlfn.XLOOKUP(F225,'[1]x METAS'!$X$3:$X$408,'[1]x METAS'!$AD$3:$AD$408,FALSE,0,1)</f>
        <v>Realizar 4 foros ambientales "Todos Somos Páramo de Guerrero"</v>
      </c>
      <c r="Q225" s="17" t="b">
        <f>+_xlfn.XLOOKUP(P225,[2]Sheet!$C$6:$C$2261,[2]Sheet!$G$6:$G$2261,FALSE,0,1)</f>
        <v>0</v>
      </c>
      <c r="R225" s="16"/>
      <c r="S225" s="16"/>
      <c r="T225" s="16"/>
      <c r="U225" s="16"/>
      <c r="V225" s="16"/>
      <c r="W225" s="19">
        <v>0</v>
      </c>
      <c r="X225" s="19"/>
      <c r="Y225" s="19"/>
      <c r="Z225" s="19"/>
      <c r="AA225" s="19"/>
      <c r="AB225" s="19"/>
      <c r="AC225" s="19"/>
      <c r="AD225" s="19"/>
      <c r="AE225" s="19"/>
      <c r="AF225" s="19"/>
      <c r="AG225" s="19"/>
      <c r="AH225" s="19"/>
      <c r="AI225" s="19"/>
      <c r="AJ225" s="12">
        <v>30000000</v>
      </c>
      <c r="AK225" s="19">
        <f t="shared" si="39"/>
        <v>30000000</v>
      </c>
      <c r="AL225" s="19">
        <v>40000000</v>
      </c>
      <c r="AM225" s="19"/>
      <c r="AN225" s="19"/>
      <c r="AO225" s="19"/>
      <c r="AP225" s="19"/>
      <c r="AQ225" s="19"/>
      <c r="AR225" s="19"/>
      <c r="AS225" s="19"/>
      <c r="AT225" s="19"/>
      <c r="AU225" s="19"/>
      <c r="AV225" s="19"/>
      <c r="AW225" s="19"/>
      <c r="AX225" s="19"/>
      <c r="AY225" s="19">
        <v>25000000</v>
      </c>
      <c r="AZ225" s="19">
        <f t="shared" si="40"/>
        <v>65000000</v>
      </c>
      <c r="BA225" s="19">
        <v>40000000</v>
      </c>
      <c r="BB225" s="19"/>
      <c r="BC225" s="19"/>
      <c r="BD225" s="19"/>
      <c r="BE225" s="19"/>
      <c r="BF225" s="19"/>
      <c r="BG225" s="19"/>
      <c r="BH225" s="19"/>
      <c r="BI225" s="19"/>
      <c r="BJ225" s="19"/>
      <c r="BK225" s="19"/>
      <c r="BL225" s="19"/>
      <c r="BM225" s="19"/>
      <c r="BN225" s="19">
        <v>25000000</v>
      </c>
      <c r="BO225" s="19">
        <f t="shared" si="41"/>
        <v>65000000</v>
      </c>
      <c r="BP225" s="19">
        <v>40000000</v>
      </c>
      <c r="BQ225" s="19"/>
      <c r="BR225" s="19"/>
      <c r="BS225" s="19"/>
      <c r="BT225" s="19"/>
      <c r="BU225" s="19"/>
      <c r="BV225" s="19"/>
      <c r="BW225" s="19"/>
      <c r="BX225" s="19"/>
      <c r="BY225" s="19"/>
      <c r="BZ225" s="19"/>
      <c r="CA225" s="19"/>
      <c r="CB225" s="19"/>
      <c r="CC225" s="24">
        <v>20000000</v>
      </c>
      <c r="CD225" s="19">
        <f t="shared" si="42"/>
        <v>60000000</v>
      </c>
      <c r="CE225" s="20">
        <v>2024258990038</v>
      </c>
      <c r="CF225" s="48" t="str">
        <f>+_xlfn.XLOOKUP(P225,'[1]x METAS'!$AD$3:$AD$408,'[1]x METAS'!$AF$3:$AF$408,FALSE,0,1)</f>
        <v>Secretaría de Desarrollo Rural y Ambiente</v>
      </c>
    </row>
    <row r="226" spans="1:84" hidden="1" x14ac:dyDescent="0.25">
      <c r="A226" s="49" t="s">
        <v>799</v>
      </c>
      <c r="B226" s="12" t="s">
        <v>445</v>
      </c>
      <c r="C226" s="12" t="s">
        <v>446</v>
      </c>
      <c r="D226" s="13" t="s">
        <v>800</v>
      </c>
      <c r="E226" s="12" t="s">
        <v>801</v>
      </c>
      <c r="F226" s="12" t="s">
        <v>802</v>
      </c>
      <c r="G226" s="14">
        <v>300</v>
      </c>
      <c r="H226" s="12" t="s">
        <v>91</v>
      </c>
      <c r="I226" s="14">
        <v>75</v>
      </c>
      <c r="J226" s="14"/>
      <c r="K226" s="15">
        <f t="shared" si="46"/>
        <v>0</v>
      </c>
      <c r="L226" s="15"/>
      <c r="M226" s="14">
        <v>75</v>
      </c>
      <c r="N226" s="14">
        <v>75</v>
      </c>
      <c r="O226" s="16">
        <v>75</v>
      </c>
      <c r="P226" s="16" t="str">
        <f>+_xlfn.XLOOKUP(F226,'[1]x METAS'!$X$3:$X$408,'[1]x METAS'!$AD$3:$AD$408,FALSE,0,1)</f>
        <v xml:space="preserve">Realizar 300 jornadas de educación ambiental </v>
      </c>
      <c r="Q226" s="17" t="b">
        <f>+_xlfn.XLOOKUP(P226,[2]Sheet!$C$6:$C$2261,[2]Sheet!$G$6:$G$2261,FALSE,0,1)</f>
        <v>0</v>
      </c>
      <c r="R226" s="16"/>
      <c r="S226" s="16"/>
      <c r="T226" s="16"/>
      <c r="U226" s="16"/>
      <c r="V226" s="16"/>
      <c r="W226" s="19">
        <v>0</v>
      </c>
      <c r="X226" s="19"/>
      <c r="Y226" s="19"/>
      <c r="Z226" s="19"/>
      <c r="AA226" s="19"/>
      <c r="AB226" s="19"/>
      <c r="AC226" s="19"/>
      <c r="AD226" s="19"/>
      <c r="AE226" s="19"/>
      <c r="AF226" s="19"/>
      <c r="AG226" s="19"/>
      <c r="AH226" s="19"/>
      <c r="AI226" s="19"/>
      <c r="AJ226" s="12"/>
      <c r="AK226" s="19">
        <f t="shared" si="39"/>
        <v>0</v>
      </c>
      <c r="AL226" s="19">
        <v>40000000</v>
      </c>
      <c r="AM226" s="19"/>
      <c r="AN226" s="19"/>
      <c r="AO226" s="19"/>
      <c r="AP226" s="19"/>
      <c r="AQ226" s="19"/>
      <c r="AR226" s="19"/>
      <c r="AS226" s="19"/>
      <c r="AT226" s="19"/>
      <c r="AU226" s="19"/>
      <c r="AV226" s="19"/>
      <c r="AW226" s="19"/>
      <c r="AX226" s="19"/>
      <c r="AY226" s="19"/>
      <c r="AZ226" s="19">
        <f t="shared" si="40"/>
        <v>40000000</v>
      </c>
      <c r="BA226" s="19">
        <v>40000000</v>
      </c>
      <c r="BB226" s="19"/>
      <c r="BC226" s="19"/>
      <c r="BD226" s="19"/>
      <c r="BE226" s="19"/>
      <c r="BF226" s="19"/>
      <c r="BG226" s="19"/>
      <c r="BH226" s="19"/>
      <c r="BI226" s="19"/>
      <c r="BJ226" s="19"/>
      <c r="BK226" s="19"/>
      <c r="BL226" s="19"/>
      <c r="BM226" s="19"/>
      <c r="BN226" s="19"/>
      <c r="BO226" s="19">
        <f t="shared" si="41"/>
        <v>40000000</v>
      </c>
      <c r="BP226" s="19">
        <v>40000000</v>
      </c>
      <c r="BQ226" s="19"/>
      <c r="BR226" s="19"/>
      <c r="BS226" s="19"/>
      <c r="BT226" s="19"/>
      <c r="BU226" s="19"/>
      <c r="BV226" s="19"/>
      <c r="BW226" s="19"/>
      <c r="BX226" s="19"/>
      <c r="BY226" s="19"/>
      <c r="BZ226" s="19"/>
      <c r="CA226" s="19"/>
      <c r="CB226" s="19"/>
      <c r="CC226" s="24"/>
      <c r="CD226" s="19">
        <f t="shared" si="42"/>
        <v>40000000</v>
      </c>
      <c r="CE226" s="20">
        <v>2024258990038</v>
      </c>
      <c r="CF226" s="48" t="str">
        <f>+_xlfn.XLOOKUP(P226,'[1]x METAS'!$AD$3:$AD$408,'[1]x METAS'!$AF$3:$AF$408,FALSE,0,1)</f>
        <v>Secretaría de Desarrollo Rural y Ambiente</v>
      </c>
    </row>
    <row r="227" spans="1:84" hidden="1" x14ac:dyDescent="0.25">
      <c r="A227" s="49" t="s">
        <v>803</v>
      </c>
      <c r="B227" s="12" t="s">
        <v>445</v>
      </c>
      <c r="C227" s="12" t="s">
        <v>446</v>
      </c>
      <c r="D227" s="13" t="s">
        <v>804</v>
      </c>
      <c r="E227" s="12" t="s">
        <v>805</v>
      </c>
      <c r="F227" s="12" t="s">
        <v>806</v>
      </c>
      <c r="G227" s="14">
        <v>4</v>
      </c>
      <c r="H227" s="12" t="s">
        <v>91</v>
      </c>
      <c r="I227" s="14">
        <v>0</v>
      </c>
      <c r="J227" s="14"/>
      <c r="K227" s="15" t="e">
        <f t="shared" si="46"/>
        <v>#DIV/0!</v>
      </c>
      <c r="L227" s="15"/>
      <c r="M227" s="14">
        <v>2</v>
      </c>
      <c r="N227" s="14">
        <v>1</v>
      </c>
      <c r="O227" s="16">
        <v>1</v>
      </c>
      <c r="P227" s="16" t="str">
        <f>+_xlfn.XLOOKUP(F227,'[1]x METAS'!$X$3:$X$408,'[1]x METAS'!$AD$3:$AD$408,FALSE,0,1)</f>
        <v>Realizar 4 documentos técnicos en el marco del ordenamiento ambiental territorial.</v>
      </c>
      <c r="Q227" s="17">
        <f>+_xlfn.XLOOKUP(P227,[2]Sheet!$C$6:$C$2261,[2]Sheet!$G$6:$G$2261,FALSE,0,1)</f>
        <v>3430720</v>
      </c>
      <c r="R227" s="18">
        <f>+_xlfn.XLOOKUP(P227,[2]Sheet!$C$2:$C$2261,[2]Sheet!$J$2:$J$2261,FALSE,0,1)</f>
        <v>0</v>
      </c>
      <c r="S227" s="15">
        <f t="shared" ref="S227:S231" si="50">+R227/Q227</f>
        <v>0</v>
      </c>
      <c r="T227" s="15"/>
      <c r="U227" s="15"/>
      <c r="V227" s="15"/>
      <c r="W227" s="19">
        <v>0</v>
      </c>
      <c r="X227" s="19"/>
      <c r="Y227" s="19"/>
      <c r="Z227" s="19"/>
      <c r="AA227" s="19"/>
      <c r="AB227" s="19"/>
      <c r="AC227" s="19"/>
      <c r="AD227" s="19"/>
      <c r="AE227" s="19"/>
      <c r="AF227" s="19"/>
      <c r="AG227" s="19"/>
      <c r="AH227" s="19"/>
      <c r="AI227" s="19"/>
      <c r="AJ227" s="12"/>
      <c r="AK227" s="19">
        <f t="shared" si="39"/>
        <v>0</v>
      </c>
      <c r="AL227" s="19">
        <v>175000000</v>
      </c>
      <c r="AM227" s="19"/>
      <c r="AN227" s="19"/>
      <c r="AO227" s="19"/>
      <c r="AP227" s="19"/>
      <c r="AQ227" s="19"/>
      <c r="AR227" s="19"/>
      <c r="AS227" s="19"/>
      <c r="AT227" s="19"/>
      <c r="AU227" s="19"/>
      <c r="AV227" s="19"/>
      <c r="AW227" s="19"/>
      <c r="AX227" s="19"/>
      <c r="AY227" s="19"/>
      <c r="AZ227" s="19">
        <f t="shared" si="40"/>
        <v>175000000</v>
      </c>
      <c r="BA227" s="19">
        <v>87500000</v>
      </c>
      <c r="BB227" s="19"/>
      <c r="BC227" s="19"/>
      <c r="BD227" s="19"/>
      <c r="BE227" s="19"/>
      <c r="BF227" s="19"/>
      <c r="BG227" s="19"/>
      <c r="BH227" s="19"/>
      <c r="BI227" s="19"/>
      <c r="BJ227" s="19"/>
      <c r="BK227" s="19"/>
      <c r="BL227" s="19"/>
      <c r="BM227" s="19"/>
      <c r="BN227" s="19"/>
      <c r="BO227" s="19">
        <f t="shared" si="41"/>
        <v>87500000</v>
      </c>
      <c r="BP227" s="19">
        <v>87500000</v>
      </c>
      <c r="BQ227" s="19"/>
      <c r="BR227" s="19"/>
      <c r="BS227" s="19"/>
      <c r="BT227" s="19"/>
      <c r="BU227" s="19"/>
      <c r="BV227" s="19"/>
      <c r="BW227" s="19"/>
      <c r="BX227" s="19"/>
      <c r="BY227" s="19"/>
      <c r="BZ227" s="19"/>
      <c r="CA227" s="19"/>
      <c r="CB227" s="19"/>
      <c r="CC227" s="24"/>
      <c r="CD227" s="19">
        <f t="shared" si="42"/>
        <v>87500000</v>
      </c>
      <c r="CE227" s="20">
        <v>2024258990036</v>
      </c>
      <c r="CF227" s="48" t="str">
        <f>+_xlfn.XLOOKUP(P227,'[1]x METAS'!$AD$3:$AD$408,'[1]x METAS'!$AF$3:$AF$408,FALSE,0,1)</f>
        <v>Secretaría de Desarrollo Rural y Ambiente</v>
      </c>
    </row>
    <row r="228" spans="1:84" hidden="1" x14ac:dyDescent="0.25">
      <c r="A228" s="49" t="s">
        <v>807</v>
      </c>
      <c r="B228" s="12" t="s">
        <v>445</v>
      </c>
      <c r="C228" s="12" t="s">
        <v>446</v>
      </c>
      <c r="D228" s="13">
        <v>400302300</v>
      </c>
      <c r="E228" s="12" t="s">
        <v>808</v>
      </c>
      <c r="F228" s="12" t="s">
        <v>809</v>
      </c>
      <c r="G228" s="14">
        <v>12</v>
      </c>
      <c r="H228" s="12" t="s">
        <v>114</v>
      </c>
      <c r="I228" s="14">
        <v>12</v>
      </c>
      <c r="J228" s="14"/>
      <c r="K228" s="15">
        <f t="shared" si="46"/>
        <v>0</v>
      </c>
      <c r="L228" s="15"/>
      <c r="M228" s="14">
        <v>12</v>
      </c>
      <c r="N228" s="14">
        <v>12</v>
      </c>
      <c r="O228" s="16">
        <v>12</v>
      </c>
      <c r="P228" s="16" t="str">
        <f>+_xlfn.XLOOKUP(F228,'[1]x METAS'!$X$3:$X$408,'[1]x METAS'!$AD$3:$AD$408,FALSE,0,1)</f>
        <v>Implementar 12 programas del Plan de Gestión Integral de Residuos Sólidos (PGIRS)</v>
      </c>
      <c r="Q228" s="17">
        <f>+_xlfn.XLOOKUP(P228,[2]Sheet!$C$6:$C$2261,[2]Sheet!$G$6:$G$2261,FALSE,0,1)</f>
        <v>130436538</v>
      </c>
      <c r="R228" s="18">
        <f>+_xlfn.XLOOKUP(P228,[2]Sheet!$C$2:$C$2261,[2]Sheet!$J$2:$J$2261,FALSE,0,1)</f>
        <v>8259760.1699999999</v>
      </c>
      <c r="S228" s="15">
        <f t="shared" si="50"/>
        <v>6.3323975755934278E-2</v>
      </c>
      <c r="T228" s="15"/>
      <c r="U228" s="15"/>
      <c r="V228" s="15"/>
      <c r="W228" s="19">
        <v>168745889</v>
      </c>
      <c r="X228" s="19"/>
      <c r="Y228" s="19"/>
      <c r="Z228" s="19"/>
      <c r="AA228" s="19"/>
      <c r="AB228" s="19"/>
      <c r="AC228" s="19"/>
      <c r="AD228" s="19"/>
      <c r="AE228" s="19"/>
      <c r="AF228" s="19"/>
      <c r="AG228" s="19"/>
      <c r="AH228" s="19"/>
      <c r="AI228" s="19"/>
      <c r="AJ228" s="12"/>
      <c r="AK228" s="19">
        <f t="shared" si="39"/>
        <v>168745889</v>
      </c>
      <c r="AL228" s="19">
        <v>410418037</v>
      </c>
      <c r="AM228" s="19"/>
      <c r="AN228" s="19"/>
      <c r="AO228" s="19"/>
      <c r="AP228" s="19"/>
      <c r="AQ228" s="19"/>
      <c r="AR228" s="19"/>
      <c r="AS228" s="19"/>
      <c r="AT228" s="19"/>
      <c r="AU228" s="19"/>
      <c r="AV228" s="19"/>
      <c r="AW228" s="19">
        <v>200000000</v>
      </c>
      <c r="AX228" s="19"/>
      <c r="AY228" s="19"/>
      <c r="AZ228" s="19">
        <f t="shared" si="40"/>
        <v>610418037</v>
      </c>
      <c r="BA228" s="19">
        <v>410418037</v>
      </c>
      <c r="BB228" s="19"/>
      <c r="BC228" s="19"/>
      <c r="BD228" s="19"/>
      <c r="BE228" s="19"/>
      <c r="BF228" s="19"/>
      <c r="BG228" s="19"/>
      <c r="BH228" s="19"/>
      <c r="BI228" s="19"/>
      <c r="BJ228" s="19"/>
      <c r="BK228" s="19"/>
      <c r="BL228" s="19">
        <v>200000000</v>
      </c>
      <c r="BM228" s="19"/>
      <c r="BN228" s="19"/>
      <c r="BO228" s="19">
        <f t="shared" si="41"/>
        <v>610418037</v>
      </c>
      <c r="BP228" s="19">
        <v>410418037</v>
      </c>
      <c r="BQ228" s="19"/>
      <c r="BR228" s="19"/>
      <c r="BS228" s="19"/>
      <c r="BT228" s="19"/>
      <c r="BU228" s="19"/>
      <c r="BV228" s="19"/>
      <c r="BW228" s="19"/>
      <c r="BX228" s="19"/>
      <c r="BY228" s="19"/>
      <c r="BZ228" s="19"/>
      <c r="CA228" s="19">
        <v>200000000</v>
      </c>
      <c r="CB228" s="19"/>
      <c r="CC228" s="24"/>
      <c r="CD228" s="19">
        <f t="shared" si="42"/>
        <v>610418037</v>
      </c>
      <c r="CE228" s="20">
        <v>2024258990039</v>
      </c>
      <c r="CF228" s="48" t="str">
        <f>+_xlfn.XLOOKUP(P228,'[1]x METAS'!$AD$3:$AD$408,'[1]x METAS'!$AF$3:$AF$408,FALSE,0,1)</f>
        <v>Secretaría de Desarrollo Rural y Ambiente</v>
      </c>
    </row>
    <row r="229" spans="1:84" hidden="1" x14ac:dyDescent="0.25">
      <c r="A229" s="49" t="s">
        <v>810</v>
      </c>
      <c r="B229" s="12" t="s">
        <v>445</v>
      </c>
      <c r="C229" s="12" t="s">
        <v>446</v>
      </c>
      <c r="D229" s="13" t="s">
        <v>811</v>
      </c>
      <c r="E229" s="12" t="s">
        <v>812</v>
      </c>
      <c r="F229" s="12" t="s">
        <v>813</v>
      </c>
      <c r="G229" s="14">
        <v>10</v>
      </c>
      <c r="H229" s="12" t="s">
        <v>91</v>
      </c>
      <c r="I229" s="14">
        <v>1</v>
      </c>
      <c r="J229" s="14"/>
      <c r="K229" s="15">
        <f t="shared" si="46"/>
        <v>0</v>
      </c>
      <c r="L229" s="15"/>
      <c r="M229" s="14">
        <v>4</v>
      </c>
      <c r="N229" s="14">
        <v>4</v>
      </c>
      <c r="O229" s="16">
        <v>1</v>
      </c>
      <c r="P229" s="16" t="str">
        <f>+_xlfn.XLOOKUP(F229,'[1]x METAS'!$X$3:$X$408,'[1]x METAS'!$AD$3:$AD$408,FALSE,0,1)</f>
        <v>Implementar 10 proyectos de mitigación y adaptación al cambio climático.</v>
      </c>
      <c r="Q229" s="17">
        <f>+_xlfn.XLOOKUP(P229,[2]Sheet!$C$6:$C$2261,[2]Sheet!$G$6:$G$2261,FALSE,0,1)</f>
        <v>158000000</v>
      </c>
      <c r="R229" s="18">
        <f>+_xlfn.XLOOKUP(P229,[2]Sheet!$C$2:$C$2261,[2]Sheet!$J$2:$J$2261,FALSE,0,1)</f>
        <v>6629653.3200000003</v>
      </c>
      <c r="S229" s="15">
        <f t="shared" si="50"/>
        <v>4.1959831139240511E-2</v>
      </c>
      <c r="T229" s="15"/>
      <c r="U229" s="15"/>
      <c r="V229" s="15"/>
      <c r="W229" s="19">
        <v>68000000</v>
      </c>
      <c r="X229" s="19"/>
      <c r="Y229" s="19"/>
      <c r="Z229" s="19"/>
      <c r="AA229" s="19"/>
      <c r="AB229" s="19"/>
      <c r="AC229" s="19"/>
      <c r="AD229" s="19"/>
      <c r="AE229" s="19"/>
      <c r="AF229" s="19"/>
      <c r="AG229" s="19"/>
      <c r="AH229" s="19"/>
      <c r="AI229" s="19"/>
      <c r="AJ229" s="12"/>
      <c r="AK229" s="19">
        <f t="shared" si="39"/>
        <v>68000000</v>
      </c>
      <c r="AL229" s="19">
        <v>258000000</v>
      </c>
      <c r="AM229" s="19"/>
      <c r="AN229" s="19"/>
      <c r="AO229" s="19"/>
      <c r="AP229" s="19"/>
      <c r="AQ229" s="19"/>
      <c r="AR229" s="19"/>
      <c r="AS229" s="19"/>
      <c r="AT229" s="19"/>
      <c r="AU229" s="19"/>
      <c r="AV229" s="19"/>
      <c r="AW229" s="19">
        <v>80000000</v>
      </c>
      <c r="AX229" s="19"/>
      <c r="AY229" s="19"/>
      <c r="AZ229" s="19">
        <f t="shared" si="40"/>
        <v>338000000</v>
      </c>
      <c r="BA229" s="19">
        <v>259000000</v>
      </c>
      <c r="BB229" s="19"/>
      <c r="BC229" s="19"/>
      <c r="BD229" s="19"/>
      <c r="BE229" s="19"/>
      <c r="BF229" s="19"/>
      <c r="BG229" s="19"/>
      <c r="BH229" s="19"/>
      <c r="BI229" s="19"/>
      <c r="BJ229" s="19"/>
      <c r="BK229" s="19"/>
      <c r="BL229" s="19">
        <v>100000</v>
      </c>
      <c r="BM229" s="19"/>
      <c r="BN229" s="19"/>
      <c r="BO229" s="19">
        <f t="shared" si="41"/>
        <v>259100000</v>
      </c>
      <c r="BP229" s="19">
        <v>65000000</v>
      </c>
      <c r="BQ229" s="19"/>
      <c r="BR229" s="19"/>
      <c r="BS229" s="19"/>
      <c r="BT229" s="19"/>
      <c r="BU229" s="19"/>
      <c r="BV229" s="19"/>
      <c r="BW229" s="19"/>
      <c r="BX229" s="19"/>
      <c r="BY229" s="19"/>
      <c r="BZ229" s="19"/>
      <c r="CA229" s="19">
        <v>60000000</v>
      </c>
      <c r="CB229" s="19"/>
      <c r="CC229" s="24"/>
      <c r="CD229" s="19">
        <f t="shared" si="42"/>
        <v>125000000</v>
      </c>
      <c r="CE229" s="20">
        <v>2024258990037</v>
      </c>
      <c r="CF229" s="48" t="str">
        <f>+_xlfn.XLOOKUP(P229,'[1]x METAS'!$AD$3:$AD$408,'[1]x METAS'!$AF$3:$AF$408,FALSE,0,1)</f>
        <v xml:space="preserve">Secretaría de Desarrollo Rural y Ambiente </v>
      </c>
    </row>
    <row r="230" spans="1:84" hidden="1" x14ac:dyDescent="0.25">
      <c r="A230" s="49" t="s">
        <v>814</v>
      </c>
      <c r="B230" s="12" t="s">
        <v>445</v>
      </c>
      <c r="C230" s="12" t="s">
        <v>446</v>
      </c>
      <c r="D230" s="13">
        <v>210401202</v>
      </c>
      <c r="E230" s="12" t="s">
        <v>815</v>
      </c>
      <c r="F230" s="12" t="s">
        <v>816</v>
      </c>
      <c r="G230" s="14">
        <v>84</v>
      </c>
      <c r="H230" s="12" t="s">
        <v>114</v>
      </c>
      <c r="I230" s="14">
        <v>84</v>
      </c>
      <c r="J230" s="14"/>
      <c r="K230" s="15">
        <f t="shared" si="46"/>
        <v>0</v>
      </c>
      <c r="L230" s="15"/>
      <c r="M230" s="14">
        <v>84</v>
      </c>
      <c r="N230" s="14">
        <v>84</v>
      </c>
      <c r="O230" s="16">
        <v>84</v>
      </c>
      <c r="P230" s="16" t="str">
        <f>+_xlfn.XLOOKUP(F230,'[1]x METAS'!$X$3:$X$408,'[1]x METAS'!$AD$3:$AD$408,FALSE,0,1)</f>
        <v>Realizar 84 visitas de seguimiento y control ambiental a la actividad minera del municipio.</v>
      </c>
      <c r="Q230" s="17">
        <f>+_xlfn.XLOOKUP(P230,[2]Sheet!$C$6:$C$2261,[2]Sheet!$G$6:$G$2261,FALSE,0,1)</f>
        <v>31000000</v>
      </c>
      <c r="R230" s="18">
        <f>+_xlfn.XLOOKUP(P230,[2]Sheet!$C$2:$C$2261,[2]Sheet!$J$2:$J$2261,FALSE,0,1)</f>
        <v>19695128</v>
      </c>
      <c r="S230" s="15">
        <f t="shared" si="50"/>
        <v>0.63532670967741933</v>
      </c>
      <c r="T230" s="15"/>
      <c r="U230" s="15"/>
      <c r="V230" s="15"/>
      <c r="W230" s="19">
        <v>31000000</v>
      </c>
      <c r="X230" s="19"/>
      <c r="Y230" s="19"/>
      <c r="Z230" s="19"/>
      <c r="AA230" s="19"/>
      <c r="AB230" s="19"/>
      <c r="AC230" s="19"/>
      <c r="AD230" s="19"/>
      <c r="AE230" s="19"/>
      <c r="AF230" s="19"/>
      <c r="AG230" s="19"/>
      <c r="AH230" s="19"/>
      <c r="AI230" s="19"/>
      <c r="AJ230" s="12"/>
      <c r="AK230" s="19">
        <f t="shared" si="39"/>
        <v>31000000</v>
      </c>
      <c r="AL230" s="19">
        <v>43000000</v>
      </c>
      <c r="AM230" s="19"/>
      <c r="AN230" s="19"/>
      <c r="AO230" s="19"/>
      <c r="AP230" s="19"/>
      <c r="AQ230" s="19"/>
      <c r="AR230" s="19"/>
      <c r="AS230" s="19"/>
      <c r="AT230" s="19"/>
      <c r="AU230" s="19"/>
      <c r="AV230" s="19"/>
      <c r="AW230" s="19"/>
      <c r="AX230" s="19"/>
      <c r="AY230" s="19"/>
      <c r="AZ230" s="19">
        <f t="shared" si="40"/>
        <v>43000000</v>
      </c>
      <c r="BA230" s="19">
        <v>43000000</v>
      </c>
      <c r="BB230" s="19"/>
      <c r="BC230" s="19"/>
      <c r="BD230" s="19"/>
      <c r="BE230" s="19"/>
      <c r="BF230" s="19"/>
      <c r="BG230" s="19"/>
      <c r="BH230" s="19"/>
      <c r="BI230" s="19"/>
      <c r="BJ230" s="19"/>
      <c r="BK230" s="19"/>
      <c r="BL230" s="19"/>
      <c r="BM230" s="19"/>
      <c r="BN230" s="19"/>
      <c r="BO230" s="19">
        <f t="shared" si="41"/>
        <v>43000000</v>
      </c>
      <c r="BP230" s="19">
        <v>43000000</v>
      </c>
      <c r="BQ230" s="19"/>
      <c r="BR230" s="19"/>
      <c r="BS230" s="19"/>
      <c r="BT230" s="19"/>
      <c r="BU230" s="19"/>
      <c r="BV230" s="19"/>
      <c r="BW230" s="19"/>
      <c r="BX230" s="19"/>
      <c r="BY230" s="19"/>
      <c r="BZ230" s="19"/>
      <c r="CA230" s="19"/>
      <c r="CB230" s="19"/>
      <c r="CC230" s="24"/>
      <c r="CD230" s="19">
        <f t="shared" si="42"/>
        <v>43000000</v>
      </c>
      <c r="CE230" s="20">
        <v>2024258990033</v>
      </c>
      <c r="CF230" s="48" t="str">
        <f>+_xlfn.XLOOKUP(P230,'[1]x METAS'!$AD$3:$AD$408,'[1]x METAS'!$AF$3:$AF$408,FALSE,0,1)</f>
        <v xml:space="preserve">Secretaría de Desarrollo Rural y Ambiente </v>
      </c>
    </row>
    <row r="231" spans="1:84" hidden="1" x14ac:dyDescent="0.25">
      <c r="A231" s="49" t="s">
        <v>817</v>
      </c>
      <c r="B231" s="12" t="s">
        <v>445</v>
      </c>
      <c r="C231" s="12" t="s">
        <v>446</v>
      </c>
      <c r="D231" s="13" t="s">
        <v>788</v>
      </c>
      <c r="E231" s="12" t="s">
        <v>789</v>
      </c>
      <c r="F231" s="12" t="s">
        <v>818</v>
      </c>
      <c r="G231" s="14">
        <v>20</v>
      </c>
      <c r="H231" s="12" t="s">
        <v>91</v>
      </c>
      <c r="I231" s="14">
        <v>1</v>
      </c>
      <c r="J231" s="14"/>
      <c r="K231" s="15">
        <f t="shared" si="46"/>
        <v>0</v>
      </c>
      <c r="L231" s="15"/>
      <c r="M231" s="14">
        <v>7</v>
      </c>
      <c r="N231" s="14">
        <v>8</v>
      </c>
      <c r="O231" s="16">
        <v>4</v>
      </c>
      <c r="P231" s="16" t="str">
        <f>+_xlfn.XLOOKUP(F231,'[1]x METAS'!$X$3:$X$408,'[1]x METAS'!$AD$3:$AD$408,FALSE,0,1)</f>
        <v>Implementar 20 acciones para la promoción del ahorro y uso eficiente del agua</v>
      </c>
      <c r="Q231" s="17">
        <f>+_xlfn.XLOOKUP(P231,[2]Sheet!$C$6:$C$2261,[2]Sheet!$G$6:$G$2261,FALSE,0,1)</f>
        <v>3500000</v>
      </c>
      <c r="R231" s="18">
        <f>+_xlfn.XLOOKUP(P231,[2]Sheet!$C$2:$C$2261,[2]Sheet!$J$2:$J$2261,FALSE,0,1)</f>
        <v>0</v>
      </c>
      <c r="S231" s="15">
        <f t="shared" si="50"/>
        <v>0</v>
      </c>
      <c r="T231" s="15"/>
      <c r="U231" s="15"/>
      <c r="V231" s="15"/>
      <c r="W231" s="19">
        <v>3500000</v>
      </c>
      <c r="X231" s="19"/>
      <c r="Y231" s="19"/>
      <c r="Z231" s="19"/>
      <c r="AA231" s="19"/>
      <c r="AB231" s="19"/>
      <c r="AC231" s="19"/>
      <c r="AD231" s="19"/>
      <c r="AE231" s="19"/>
      <c r="AF231" s="19"/>
      <c r="AG231" s="19"/>
      <c r="AH231" s="19"/>
      <c r="AI231" s="19"/>
      <c r="AJ231" s="12"/>
      <c r="AK231" s="19">
        <f t="shared" si="39"/>
        <v>3500000</v>
      </c>
      <c r="AL231" s="19">
        <v>48000000</v>
      </c>
      <c r="AM231" s="19"/>
      <c r="AN231" s="19"/>
      <c r="AO231" s="19"/>
      <c r="AP231" s="19"/>
      <c r="AQ231" s="19"/>
      <c r="AR231" s="19"/>
      <c r="AS231" s="19"/>
      <c r="AT231" s="19"/>
      <c r="AU231" s="19"/>
      <c r="AV231" s="19"/>
      <c r="AW231" s="19"/>
      <c r="AX231" s="19"/>
      <c r="AY231" s="19"/>
      <c r="AZ231" s="19">
        <f t="shared" si="40"/>
        <v>48000000</v>
      </c>
      <c r="BA231" s="19">
        <v>42000000</v>
      </c>
      <c r="BB231" s="19"/>
      <c r="BC231" s="19"/>
      <c r="BD231" s="19"/>
      <c r="BE231" s="19"/>
      <c r="BF231" s="19"/>
      <c r="BG231" s="19"/>
      <c r="BH231" s="19"/>
      <c r="BI231" s="19"/>
      <c r="BJ231" s="19"/>
      <c r="BK231" s="19"/>
      <c r="BL231" s="19"/>
      <c r="BM231" s="19"/>
      <c r="BN231" s="19"/>
      <c r="BO231" s="19">
        <f t="shared" si="41"/>
        <v>42000000</v>
      </c>
      <c r="BP231" s="19">
        <v>26500000</v>
      </c>
      <c r="BQ231" s="19"/>
      <c r="BR231" s="19"/>
      <c r="BS231" s="19"/>
      <c r="BT231" s="19"/>
      <c r="BU231" s="19"/>
      <c r="BV231" s="19"/>
      <c r="BW231" s="19"/>
      <c r="BX231" s="19"/>
      <c r="BY231" s="19"/>
      <c r="BZ231" s="19"/>
      <c r="CA231" s="19"/>
      <c r="CB231" s="19"/>
      <c r="CC231" s="24"/>
      <c r="CD231" s="19">
        <f t="shared" si="42"/>
        <v>26500000</v>
      </c>
      <c r="CE231" s="20">
        <v>2024258990036</v>
      </c>
      <c r="CF231" s="48" t="str">
        <f>+_xlfn.XLOOKUP(P231,'[1]x METAS'!$AD$3:$AD$408,'[1]x METAS'!$AF$3:$AF$408,FALSE,0,1)</f>
        <v>Secretaría de Desarrollo Rural y Ambiente</v>
      </c>
    </row>
    <row r="232" spans="1:84" hidden="1" x14ac:dyDescent="0.25">
      <c r="A232" s="49" t="s">
        <v>819</v>
      </c>
      <c r="B232" s="12" t="s">
        <v>445</v>
      </c>
      <c r="C232" s="12" t="s">
        <v>446</v>
      </c>
      <c r="D232" s="13" t="s">
        <v>820</v>
      </c>
      <c r="E232" s="12" t="s">
        <v>821</v>
      </c>
      <c r="F232" s="12" t="s">
        <v>822</v>
      </c>
      <c r="G232" s="14">
        <v>1</v>
      </c>
      <c r="H232" s="12" t="s">
        <v>114</v>
      </c>
      <c r="I232" s="14">
        <v>0</v>
      </c>
      <c r="J232" s="14"/>
      <c r="K232" s="15" t="e">
        <f t="shared" si="46"/>
        <v>#DIV/0!</v>
      </c>
      <c r="L232" s="15"/>
      <c r="M232" s="14">
        <v>0.35</v>
      </c>
      <c r="N232" s="14">
        <v>1</v>
      </c>
      <c r="O232" s="16">
        <v>1</v>
      </c>
      <c r="P232" s="16" t="str">
        <f>+_xlfn.XLOOKUP(F232,'[1]x METAS'!$X$3:$X$408,'[1]x METAS'!$AD$3:$AD$408,FALSE,0,1)</f>
        <v>Formular 1 documento técnico para la planeación en el saneamiento y manejo de vertimientos (PSMV) en área rural del municipio de Zipaquirá.</v>
      </c>
      <c r="Q232" s="17" t="b">
        <f>+_xlfn.XLOOKUP(P232,[2]Sheet!$C$6:$C$2261,[2]Sheet!$G$6:$G$2261,FALSE,0,1)</f>
        <v>0</v>
      </c>
      <c r="R232" s="16"/>
      <c r="S232" s="16"/>
      <c r="T232" s="16"/>
      <c r="U232" s="16"/>
      <c r="V232" s="16"/>
      <c r="W232" s="19">
        <v>0</v>
      </c>
      <c r="X232" s="19"/>
      <c r="Y232" s="19"/>
      <c r="Z232" s="19"/>
      <c r="AA232" s="19"/>
      <c r="AB232" s="19"/>
      <c r="AC232" s="19"/>
      <c r="AD232" s="19"/>
      <c r="AE232" s="19"/>
      <c r="AF232" s="19"/>
      <c r="AG232" s="19"/>
      <c r="AH232" s="19"/>
      <c r="AI232" s="19"/>
      <c r="AJ232" s="12"/>
      <c r="AK232" s="19">
        <f t="shared" si="39"/>
        <v>0</v>
      </c>
      <c r="AL232" s="19">
        <v>120000000</v>
      </c>
      <c r="AM232" s="19"/>
      <c r="AN232" s="19"/>
      <c r="AO232" s="19"/>
      <c r="AP232" s="19"/>
      <c r="AQ232" s="19"/>
      <c r="AR232" s="19"/>
      <c r="AS232" s="19"/>
      <c r="AT232" s="19"/>
      <c r="AU232" s="19"/>
      <c r="AV232" s="19"/>
      <c r="AW232" s="19"/>
      <c r="AX232" s="19"/>
      <c r="AY232" s="19"/>
      <c r="AZ232" s="19">
        <f t="shared" si="40"/>
        <v>120000000</v>
      </c>
      <c r="BA232" s="19">
        <v>100000000</v>
      </c>
      <c r="BB232" s="19"/>
      <c r="BC232" s="19"/>
      <c r="BD232" s="19"/>
      <c r="BE232" s="19"/>
      <c r="BF232" s="19"/>
      <c r="BG232" s="19"/>
      <c r="BH232" s="19"/>
      <c r="BI232" s="19"/>
      <c r="BJ232" s="19"/>
      <c r="BK232" s="19"/>
      <c r="BL232" s="19"/>
      <c r="BM232" s="19"/>
      <c r="BN232" s="19"/>
      <c r="BO232" s="19">
        <f t="shared" si="41"/>
        <v>100000000</v>
      </c>
      <c r="BP232" s="19">
        <v>80000000</v>
      </c>
      <c r="BQ232" s="19"/>
      <c r="BR232" s="19"/>
      <c r="BS232" s="19"/>
      <c r="BT232" s="19"/>
      <c r="BU232" s="19"/>
      <c r="BV232" s="19"/>
      <c r="BW232" s="19"/>
      <c r="BX232" s="19"/>
      <c r="BY232" s="19"/>
      <c r="BZ232" s="19"/>
      <c r="CA232" s="19"/>
      <c r="CB232" s="19"/>
      <c r="CC232" s="24"/>
      <c r="CD232" s="19">
        <f t="shared" si="42"/>
        <v>80000000</v>
      </c>
      <c r="CE232" s="20">
        <v>2024258990036</v>
      </c>
      <c r="CF232" s="48" t="str">
        <f>+_xlfn.XLOOKUP(P232,'[1]x METAS'!$AD$3:$AD$408,'[1]x METAS'!$AF$3:$AF$408,FALSE,0,1)</f>
        <v>Secretaría de Desarrollo Rural y Ambiente</v>
      </c>
    </row>
    <row r="233" spans="1:84" hidden="1" x14ac:dyDescent="0.25">
      <c r="A233" s="49" t="s">
        <v>823</v>
      </c>
      <c r="B233" s="12" t="s">
        <v>445</v>
      </c>
      <c r="C233" s="12" t="s">
        <v>446</v>
      </c>
      <c r="D233" s="13" t="s">
        <v>820</v>
      </c>
      <c r="E233" s="12" t="s">
        <v>821</v>
      </c>
      <c r="F233" s="12" t="s">
        <v>824</v>
      </c>
      <c r="G233" s="14">
        <v>1</v>
      </c>
      <c r="H233" s="12" t="s">
        <v>114</v>
      </c>
      <c r="I233" s="14">
        <v>0</v>
      </c>
      <c r="J233" s="14"/>
      <c r="K233" s="15" t="e">
        <f t="shared" si="46"/>
        <v>#DIV/0!</v>
      </c>
      <c r="L233" s="15"/>
      <c r="M233" s="14">
        <v>0.35</v>
      </c>
      <c r="N233" s="14">
        <v>1</v>
      </c>
      <c r="O233" s="16">
        <v>1</v>
      </c>
      <c r="P233" s="16" t="str">
        <f>+_xlfn.XLOOKUP(F233,'[1]x METAS'!$X$3:$X$408,'[1]x METAS'!$AD$3:$AD$408,FALSE,0,1)</f>
        <v>Formular e implementar un (01) Proyecto para el saneamiento de aguas residuales en el sector rural del municipio de Zipaquirá</v>
      </c>
      <c r="Q233" s="17" t="b">
        <f>+_xlfn.XLOOKUP(P233,[2]Sheet!$C$6:$C$2261,[2]Sheet!$G$6:$G$2261,FALSE,0,1)</f>
        <v>0</v>
      </c>
      <c r="R233" s="16"/>
      <c r="S233" s="16"/>
      <c r="T233" s="16"/>
      <c r="U233" s="16"/>
      <c r="V233" s="16"/>
      <c r="W233" s="19">
        <v>0</v>
      </c>
      <c r="X233" s="19"/>
      <c r="Y233" s="19"/>
      <c r="Z233" s="19"/>
      <c r="AA233" s="19"/>
      <c r="AB233" s="19"/>
      <c r="AC233" s="19"/>
      <c r="AD233" s="19"/>
      <c r="AE233" s="19"/>
      <c r="AF233" s="19"/>
      <c r="AG233" s="19"/>
      <c r="AH233" s="19"/>
      <c r="AI233" s="19"/>
      <c r="AJ233" s="12"/>
      <c r="AK233" s="19">
        <f t="shared" si="39"/>
        <v>0</v>
      </c>
      <c r="AL233" s="19">
        <v>80000000</v>
      </c>
      <c r="AM233" s="19"/>
      <c r="AN233" s="19"/>
      <c r="AO233" s="19"/>
      <c r="AP233" s="19"/>
      <c r="AQ233" s="19"/>
      <c r="AR233" s="19"/>
      <c r="AS233" s="19"/>
      <c r="AT233" s="19"/>
      <c r="AU233" s="19">
        <v>300000000</v>
      </c>
      <c r="AV233" s="19"/>
      <c r="AW233" s="19"/>
      <c r="AX233" s="19"/>
      <c r="AY233" s="19"/>
      <c r="AZ233" s="19">
        <f t="shared" si="40"/>
        <v>380000000</v>
      </c>
      <c r="BA233" s="19">
        <v>80000000</v>
      </c>
      <c r="BB233" s="19"/>
      <c r="BC233" s="19"/>
      <c r="BD233" s="19"/>
      <c r="BE233" s="19"/>
      <c r="BF233" s="19"/>
      <c r="BG233" s="19"/>
      <c r="BH233" s="19"/>
      <c r="BI233" s="19"/>
      <c r="BJ233" s="19">
        <v>300000000</v>
      </c>
      <c r="BK233" s="19"/>
      <c r="BL233" s="19"/>
      <c r="BM233" s="19"/>
      <c r="BN233" s="19"/>
      <c r="BO233" s="19">
        <f t="shared" si="41"/>
        <v>380000000</v>
      </c>
      <c r="BP233" s="19">
        <v>80000000</v>
      </c>
      <c r="BQ233" s="19"/>
      <c r="BR233" s="19"/>
      <c r="BS233" s="19"/>
      <c r="BT233" s="19"/>
      <c r="BU233" s="19"/>
      <c r="BV233" s="19"/>
      <c r="BW233" s="19"/>
      <c r="BX233" s="19"/>
      <c r="BY233" s="19">
        <v>200000000</v>
      </c>
      <c r="BZ233" s="19"/>
      <c r="CA233" s="19"/>
      <c r="CB233" s="19"/>
      <c r="CC233" s="24"/>
      <c r="CD233" s="19">
        <f t="shared" si="42"/>
        <v>280000000</v>
      </c>
      <c r="CE233" s="20">
        <v>2024258990036</v>
      </c>
      <c r="CF233" s="48" t="str">
        <f>+_xlfn.XLOOKUP(P233,'[1]x METAS'!$AD$3:$AD$408,'[1]x METAS'!$AF$3:$AF$408,FALSE,0,1)</f>
        <v>Secretaría de Desarrollo Rural y Ambiente</v>
      </c>
    </row>
    <row r="234" spans="1:84" hidden="1" x14ac:dyDescent="0.25">
      <c r="A234" s="49" t="s">
        <v>825</v>
      </c>
      <c r="B234" s="12" t="s">
        <v>445</v>
      </c>
      <c r="C234" s="12" t="s">
        <v>446</v>
      </c>
      <c r="D234" s="13" t="s">
        <v>826</v>
      </c>
      <c r="E234" s="12" t="s">
        <v>827</v>
      </c>
      <c r="F234" s="12" t="s">
        <v>828</v>
      </c>
      <c r="G234" s="14">
        <v>12</v>
      </c>
      <c r="H234" s="12" t="s">
        <v>91</v>
      </c>
      <c r="I234" s="14">
        <v>4</v>
      </c>
      <c r="J234" s="14"/>
      <c r="K234" s="15">
        <f t="shared" si="46"/>
        <v>0</v>
      </c>
      <c r="L234" s="15"/>
      <c r="M234" s="14">
        <v>3</v>
      </c>
      <c r="N234" s="14">
        <v>3</v>
      </c>
      <c r="O234" s="16">
        <v>2</v>
      </c>
      <c r="P234" s="16" t="str">
        <f>+_xlfn.XLOOKUP(F234,'[1]x METAS'!$X$3:$X$408,'[1]x METAS'!$AD$3:$AD$408,FALSE,0,1)</f>
        <v>Impactar 12 fuentes hídricas con acciones o estrategias comunitarias para la recuperación, conservación y/o restauración.</v>
      </c>
      <c r="Q234" s="17">
        <f>+_xlfn.XLOOKUP(P234,[2]Sheet!$C$6:$C$2261,[2]Sheet!$G$6:$G$2261,FALSE,0,1)</f>
        <v>14679595</v>
      </c>
      <c r="R234" s="18">
        <f>+_xlfn.XLOOKUP(P234,[2]Sheet!$C$2:$C$2261,[2]Sheet!$J$2:$J$2261,FALSE,0,1)</f>
        <v>0</v>
      </c>
      <c r="S234" s="15">
        <f t="shared" ref="S234:S241" si="51">+R234/Q234</f>
        <v>0</v>
      </c>
      <c r="T234" s="15"/>
      <c r="U234" s="15"/>
      <c r="V234" s="15"/>
      <c r="W234" s="19">
        <v>9342518</v>
      </c>
      <c r="X234" s="19"/>
      <c r="Y234" s="19"/>
      <c r="Z234" s="19"/>
      <c r="AA234" s="19"/>
      <c r="AB234" s="19"/>
      <c r="AC234" s="19"/>
      <c r="AD234" s="19"/>
      <c r="AE234" s="19"/>
      <c r="AF234" s="19"/>
      <c r="AG234" s="19"/>
      <c r="AH234" s="19"/>
      <c r="AI234" s="19"/>
      <c r="AJ234" s="12"/>
      <c r="AK234" s="19">
        <f t="shared" si="39"/>
        <v>9342518</v>
      </c>
      <c r="AL234" s="19">
        <v>113552494</v>
      </c>
      <c r="AM234" s="19"/>
      <c r="AN234" s="19"/>
      <c r="AO234" s="19"/>
      <c r="AP234" s="19"/>
      <c r="AQ234" s="19"/>
      <c r="AR234" s="19"/>
      <c r="AS234" s="19"/>
      <c r="AT234" s="19"/>
      <c r="AU234" s="19"/>
      <c r="AV234" s="19"/>
      <c r="AW234" s="19">
        <v>116666667</v>
      </c>
      <c r="AX234" s="19"/>
      <c r="AY234" s="19"/>
      <c r="AZ234" s="19">
        <f t="shared" si="40"/>
        <v>230219161</v>
      </c>
      <c r="BA234" s="19">
        <v>113552494</v>
      </c>
      <c r="BB234" s="19"/>
      <c r="BC234" s="19"/>
      <c r="BD234" s="19"/>
      <c r="BE234" s="19"/>
      <c r="BF234" s="19"/>
      <c r="BG234" s="19"/>
      <c r="BH234" s="19"/>
      <c r="BI234" s="19"/>
      <c r="BJ234" s="19"/>
      <c r="BK234" s="19"/>
      <c r="BL234" s="19"/>
      <c r="BM234" s="19">
        <v>116666666</v>
      </c>
      <c r="BN234" s="19"/>
      <c r="BO234" s="19">
        <f t="shared" si="41"/>
        <v>230219160</v>
      </c>
      <c r="BP234" s="19">
        <v>113552494</v>
      </c>
      <c r="BQ234" s="19"/>
      <c r="BR234" s="19"/>
      <c r="BS234" s="19"/>
      <c r="BT234" s="19"/>
      <c r="BU234" s="19"/>
      <c r="BV234" s="19"/>
      <c r="BW234" s="19"/>
      <c r="BX234" s="19"/>
      <c r="BY234" s="19"/>
      <c r="BZ234" s="19"/>
      <c r="CA234" s="19">
        <v>116666667</v>
      </c>
      <c r="CB234" s="19"/>
      <c r="CC234" s="24"/>
      <c r="CD234" s="19">
        <f t="shared" si="42"/>
        <v>230219161</v>
      </c>
      <c r="CE234" s="20">
        <v>2024258990035</v>
      </c>
      <c r="CF234" s="48" t="str">
        <f>+_xlfn.XLOOKUP(P234,'[1]x METAS'!$AD$3:$AD$408,'[1]x METAS'!$AF$3:$AF$408,FALSE,0,1)</f>
        <v>Secretaría de Desarrollo Rural y Ambiente</v>
      </c>
    </row>
    <row r="235" spans="1:84" hidden="1" x14ac:dyDescent="0.25">
      <c r="A235" s="49" t="s">
        <v>829</v>
      </c>
      <c r="B235" s="12" t="s">
        <v>445</v>
      </c>
      <c r="C235" s="12" t="s">
        <v>446</v>
      </c>
      <c r="D235" s="13" t="s">
        <v>830</v>
      </c>
      <c r="E235" s="12" t="s">
        <v>831</v>
      </c>
      <c r="F235" s="12" t="s">
        <v>832</v>
      </c>
      <c r="G235" s="14">
        <v>15</v>
      </c>
      <c r="H235" s="12" t="s">
        <v>114</v>
      </c>
      <c r="I235" s="14">
        <v>15</v>
      </c>
      <c r="J235" s="14"/>
      <c r="K235" s="15">
        <f t="shared" si="46"/>
        <v>0</v>
      </c>
      <c r="L235" s="15"/>
      <c r="M235" s="14">
        <v>15</v>
      </c>
      <c r="N235" s="14">
        <v>15</v>
      </c>
      <c r="O235" s="16">
        <v>15</v>
      </c>
      <c r="P235" s="16" t="str">
        <f>+_xlfn.XLOOKUP(F235,'[1]x METAS'!$X$3:$X$408,'[1]x METAS'!$AD$3:$AD$408,FALSE,0,1)</f>
        <v>Beneficiar a 15 acueductos veredales mediante la asistencia técnica en pro de su fortalecimiento técnico, administrativo y legal.</v>
      </c>
      <c r="Q235" s="17">
        <f>+_xlfn.XLOOKUP(P235,[2]Sheet!$C$6:$C$2261,[2]Sheet!$G$6:$G$2261,FALSE,0,1)</f>
        <v>7625351</v>
      </c>
      <c r="R235" s="18">
        <f>+_xlfn.XLOOKUP(P235,[2]Sheet!$C$2:$C$2261,[2]Sheet!$J$2:$J$2261,FALSE,0,1)</f>
        <v>7624394</v>
      </c>
      <c r="S235" s="15">
        <f t="shared" si="51"/>
        <v>0.99987449758050484</v>
      </c>
      <c r="T235" s="15"/>
      <c r="U235" s="15"/>
      <c r="V235" s="15"/>
      <c r="W235" s="19">
        <v>7309351</v>
      </c>
      <c r="X235" s="19"/>
      <c r="Y235" s="19"/>
      <c r="Z235" s="19"/>
      <c r="AA235" s="19"/>
      <c r="AB235" s="19"/>
      <c r="AC235" s="19"/>
      <c r="AD235" s="19"/>
      <c r="AE235" s="19"/>
      <c r="AF235" s="19"/>
      <c r="AG235" s="19"/>
      <c r="AH235" s="19"/>
      <c r="AI235" s="19"/>
      <c r="AJ235" s="12"/>
      <c r="AK235" s="19">
        <f t="shared" si="39"/>
        <v>7309351</v>
      </c>
      <c r="AL235" s="19">
        <v>37563550</v>
      </c>
      <c r="AM235" s="19"/>
      <c r="AN235" s="19"/>
      <c r="AO235" s="19"/>
      <c r="AP235" s="19"/>
      <c r="AQ235" s="19"/>
      <c r="AR235" s="19"/>
      <c r="AS235" s="19"/>
      <c r="AT235" s="19"/>
      <c r="AU235" s="19"/>
      <c r="AV235" s="19"/>
      <c r="AW235" s="19"/>
      <c r="AX235" s="19"/>
      <c r="AY235" s="19"/>
      <c r="AZ235" s="19">
        <f t="shared" si="40"/>
        <v>37563550</v>
      </c>
      <c r="BA235" s="19">
        <v>37563549</v>
      </c>
      <c r="BB235" s="19"/>
      <c r="BC235" s="19"/>
      <c r="BD235" s="19"/>
      <c r="BE235" s="19"/>
      <c r="BF235" s="19"/>
      <c r="BG235" s="19"/>
      <c r="BH235" s="19"/>
      <c r="BI235" s="19"/>
      <c r="BJ235" s="19"/>
      <c r="BK235" s="19"/>
      <c r="BL235" s="19"/>
      <c r="BM235" s="19"/>
      <c r="BN235" s="19"/>
      <c r="BO235" s="19">
        <f t="shared" si="41"/>
        <v>37563549</v>
      </c>
      <c r="BP235" s="19">
        <v>37563550</v>
      </c>
      <c r="BQ235" s="19"/>
      <c r="BR235" s="19"/>
      <c r="BS235" s="19"/>
      <c r="BT235" s="19"/>
      <c r="BU235" s="19"/>
      <c r="BV235" s="19"/>
      <c r="BW235" s="19"/>
      <c r="BX235" s="19"/>
      <c r="BY235" s="19"/>
      <c r="BZ235" s="19"/>
      <c r="CA235" s="19"/>
      <c r="CB235" s="19"/>
      <c r="CC235" s="24"/>
      <c r="CD235" s="19">
        <f t="shared" si="42"/>
        <v>37563550</v>
      </c>
      <c r="CE235" s="20">
        <v>2024258990029</v>
      </c>
      <c r="CF235" s="48" t="str">
        <f>+_xlfn.XLOOKUP(P235,'[1]x METAS'!$AD$3:$AD$408,'[1]x METAS'!$AF$3:$AF$408,FALSE,0,1)</f>
        <v>Secretaría de Desarrollo Rural y Ambiente</v>
      </c>
    </row>
    <row r="236" spans="1:84" hidden="1" x14ac:dyDescent="0.25">
      <c r="A236" s="49" t="s">
        <v>833</v>
      </c>
      <c r="B236" s="12" t="s">
        <v>445</v>
      </c>
      <c r="C236" s="12" t="s">
        <v>446</v>
      </c>
      <c r="D236" s="13">
        <v>170200700</v>
      </c>
      <c r="E236" s="12" t="s">
        <v>834</v>
      </c>
      <c r="F236" s="12" t="s">
        <v>835</v>
      </c>
      <c r="G236" s="14">
        <v>8</v>
      </c>
      <c r="H236" s="12" t="s">
        <v>91</v>
      </c>
      <c r="I236" s="14">
        <v>1</v>
      </c>
      <c r="J236" s="14"/>
      <c r="K236" s="15">
        <f t="shared" si="46"/>
        <v>0</v>
      </c>
      <c r="L236" s="15"/>
      <c r="M236" s="14">
        <v>3</v>
      </c>
      <c r="N236" s="14">
        <v>3</v>
      </c>
      <c r="O236" s="16">
        <v>1</v>
      </c>
      <c r="P236" s="16" t="str">
        <f>+_xlfn.XLOOKUP(F236,'[1]x METAS'!$X$3:$X$408,'[1]x METAS'!$AD$3:$AD$408,FALSE,0,1)</f>
        <v>Beneficiar a 8 acueductos veredales con la entrega de insumos y equipos para el fortalecimiento de sus capacidades técnicas en el abastecimiento de agua potable.</v>
      </c>
      <c r="Q236" s="17">
        <f>+_xlfn.XLOOKUP(P236,[2]Sheet!$C$6:$C$2261,[2]Sheet!$G$6:$G$2261,FALSE,0,1)</f>
        <v>254000</v>
      </c>
      <c r="R236" s="18">
        <f>+_xlfn.XLOOKUP(P236,[2]Sheet!$C$2:$C$2261,[2]Sheet!$J$2:$J$2261,FALSE,0,1)</f>
        <v>0</v>
      </c>
      <c r="S236" s="15">
        <f t="shared" si="51"/>
        <v>0</v>
      </c>
      <c r="T236" s="15"/>
      <c r="U236" s="15"/>
      <c r="V236" s="15"/>
      <c r="W236" s="19">
        <v>254000</v>
      </c>
      <c r="X236" s="19"/>
      <c r="Y236" s="19"/>
      <c r="Z236" s="19"/>
      <c r="AA236" s="19"/>
      <c r="AB236" s="19"/>
      <c r="AC236" s="19"/>
      <c r="AD236" s="19"/>
      <c r="AE236" s="19"/>
      <c r="AF236" s="19"/>
      <c r="AG236" s="19"/>
      <c r="AH236" s="19"/>
      <c r="AI236" s="19"/>
      <c r="AJ236" s="12"/>
      <c r="AK236" s="19">
        <f t="shared" si="39"/>
        <v>254000</v>
      </c>
      <c r="AL236" s="19">
        <v>39915334</v>
      </c>
      <c r="AM236" s="19"/>
      <c r="AN236" s="19"/>
      <c r="AO236" s="19"/>
      <c r="AP236" s="19"/>
      <c r="AQ236" s="19"/>
      <c r="AR236" s="19"/>
      <c r="AS236" s="19"/>
      <c r="AT236" s="19"/>
      <c r="AU236" s="19">
        <v>600000000</v>
      </c>
      <c r="AV236" s="19"/>
      <c r="AW236" s="19">
        <v>94000000</v>
      </c>
      <c r="AX236" s="19"/>
      <c r="AY236" s="19"/>
      <c r="AZ236" s="19">
        <f t="shared" si="40"/>
        <v>733915334</v>
      </c>
      <c r="BA236" s="19">
        <v>39915333</v>
      </c>
      <c r="BB236" s="19"/>
      <c r="BC236" s="19"/>
      <c r="BD236" s="19"/>
      <c r="BE236" s="19"/>
      <c r="BF236" s="19"/>
      <c r="BG236" s="19"/>
      <c r="BH236" s="19"/>
      <c r="BI236" s="19"/>
      <c r="BJ236" s="19">
        <v>600000000</v>
      </c>
      <c r="BK236" s="19"/>
      <c r="BL236" s="19">
        <v>93000000</v>
      </c>
      <c r="BM236" s="19"/>
      <c r="BN236" s="19"/>
      <c r="BO236" s="19">
        <f t="shared" si="41"/>
        <v>732915333</v>
      </c>
      <c r="BP236" s="19">
        <v>39915333</v>
      </c>
      <c r="BQ236" s="19"/>
      <c r="BR236" s="19"/>
      <c r="BS236" s="19"/>
      <c r="BT236" s="19"/>
      <c r="BU236" s="19"/>
      <c r="BV236" s="19"/>
      <c r="BW236" s="19"/>
      <c r="BX236" s="19"/>
      <c r="BY236" s="19">
        <v>300000000</v>
      </c>
      <c r="BZ236" s="19"/>
      <c r="CA236" s="19">
        <v>93000000</v>
      </c>
      <c r="CB236" s="19"/>
      <c r="CC236" s="24"/>
      <c r="CD236" s="19">
        <f t="shared" si="42"/>
        <v>432915333</v>
      </c>
      <c r="CE236" s="20">
        <v>2024258990029</v>
      </c>
      <c r="CF236" s="48" t="str">
        <f>+_xlfn.XLOOKUP(P236,'[1]x METAS'!$AD$3:$AD$408,'[1]x METAS'!$AF$3:$AF$408,FALSE,0,1)</f>
        <v>Secretaría de Desarrollo Rural y Ambiente</v>
      </c>
    </row>
    <row r="237" spans="1:84" hidden="1" x14ac:dyDescent="0.25">
      <c r="A237" s="49" t="s">
        <v>836</v>
      </c>
      <c r="B237" s="12" t="s">
        <v>445</v>
      </c>
      <c r="C237" s="12" t="s">
        <v>446</v>
      </c>
      <c r="D237" s="13" t="s">
        <v>837</v>
      </c>
      <c r="E237" s="12" t="s">
        <v>228</v>
      </c>
      <c r="F237" s="12" t="s">
        <v>838</v>
      </c>
      <c r="G237" s="14">
        <v>240</v>
      </c>
      <c r="H237" s="12" t="s">
        <v>91</v>
      </c>
      <c r="I237" s="14">
        <v>30</v>
      </c>
      <c r="J237" s="14"/>
      <c r="K237" s="15">
        <f t="shared" si="46"/>
        <v>0</v>
      </c>
      <c r="L237" s="15"/>
      <c r="M237" s="14">
        <v>80</v>
      </c>
      <c r="N237" s="14">
        <v>80</v>
      </c>
      <c r="O237" s="16">
        <v>50</v>
      </c>
      <c r="P237" s="16" t="str">
        <f>+_xlfn.XLOOKUP(F237,'[1]x METAS'!$X$3:$X$408,'[1]x METAS'!$AD$3:$AD$408,FALSE,0,1)</f>
        <v>Vincular a 240 productores en la implementación de alternativas para el ahorro y uso eficiente del agua bajo la estrategia "Agua es vida y buenas prácticas agropecuarias"</v>
      </c>
      <c r="Q237" s="17">
        <f>+_xlfn.XLOOKUP(P237,[2]Sheet!$C$6:$C$2261,[2]Sheet!$G$6:$G$2261,FALSE,0,1)</f>
        <v>342337</v>
      </c>
      <c r="R237" s="18">
        <f>+_xlfn.XLOOKUP(P237,[2]Sheet!$C$2:$C$2261,[2]Sheet!$J$2:$J$2261,FALSE,0,1)</f>
        <v>0</v>
      </c>
      <c r="S237" s="15">
        <f t="shared" si="51"/>
        <v>0</v>
      </c>
      <c r="T237" s="15"/>
      <c r="U237" s="15"/>
      <c r="V237" s="15"/>
      <c r="W237" s="19">
        <v>658337</v>
      </c>
      <c r="X237" s="19"/>
      <c r="Y237" s="19"/>
      <c r="Z237" s="19"/>
      <c r="AA237" s="19"/>
      <c r="AB237" s="19"/>
      <c r="AC237" s="19"/>
      <c r="AD237" s="19"/>
      <c r="AE237" s="19"/>
      <c r="AF237" s="19"/>
      <c r="AG237" s="19"/>
      <c r="AH237" s="19"/>
      <c r="AI237" s="19"/>
      <c r="AJ237" s="12"/>
      <c r="AK237" s="19">
        <f t="shared" si="39"/>
        <v>658337</v>
      </c>
      <c r="AL237" s="19"/>
      <c r="AM237" s="19"/>
      <c r="AN237" s="19"/>
      <c r="AO237" s="19"/>
      <c r="AP237" s="19"/>
      <c r="AQ237" s="19">
        <v>45463491</v>
      </c>
      <c r="AR237" s="19"/>
      <c r="AS237" s="19"/>
      <c r="AT237" s="19"/>
      <c r="AU237" s="19"/>
      <c r="AV237" s="19"/>
      <c r="AW237" s="19"/>
      <c r="AX237" s="19"/>
      <c r="AY237" s="19"/>
      <c r="AZ237" s="19">
        <f t="shared" si="40"/>
        <v>45463491</v>
      </c>
      <c r="BA237" s="19"/>
      <c r="BB237" s="19"/>
      <c r="BC237" s="19"/>
      <c r="BD237" s="19"/>
      <c r="BE237" s="19"/>
      <c r="BF237" s="19">
        <v>45463491</v>
      </c>
      <c r="BG237" s="19"/>
      <c r="BH237" s="19"/>
      <c r="BI237" s="19"/>
      <c r="BJ237" s="19"/>
      <c r="BK237" s="19"/>
      <c r="BL237" s="19"/>
      <c r="BM237" s="19"/>
      <c r="BN237" s="19"/>
      <c r="BO237" s="19">
        <f t="shared" si="41"/>
        <v>45463491</v>
      </c>
      <c r="BP237" s="19"/>
      <c r="BQ237" s="19"/>
      <c r="BR237" s="19"/>
      <c r="BS237" s="19"/>
      <c r="BT237" s="19"/>
      <c r="BU237" s="19">
        <v>28414681</v>
      </c>
      <c r="BV237" s="19"/>
      <c r="BW237" s="19"/>
      <c r="BX237" s="19"/>
      <c r="BY237" s="19"/>
      <c r="BZ237" s="19"/>
      <c r="CA237" s="19"/>
      <c r="CB237" s="19"/>
      <c r="CC237" s="24"/>
      <c r="CD237" s="19">
        <f t="shared" si="42"/>
        <v>28414681</v>
      </c>
      <c r="CE237" s="20">
        <v>2024258990029</v>
      </c>
      <c r="CF237" s="48" t="str">
        <f>+_xlfn.XLOOKUP(P237,'[1]x METAS'!$AD$3:$AD$408,'[1]x METAS'!$AF$3:$AF$408,FALSE,0,1)</f>
        <v>Secretaría de Desarrollo Rural y Ambiente</v>
      </c>
    </row>
    <row r="238" spans="1:84" hidden="1" x14ac:dyDescent="0.25">
      <c r="A238" s="49" t="s">
        <v>839</v>
      </c>
      <c r="B238" s="12" t="s">
        <v>445</v>
      </c>
      <c r="C238" s="12" t="s">
        <v>446</v>
      </c>
      <c r="D238" s="13" t="s">
        <v>840</v>
      </c>
      <c r="E238" s="12" t="s">
        <v>841</v>
      </c>
      <c r="F238" s="12" t="s">
        <v>842</v>
      </c>
      <c r="G238" s="14">
        <v>1</v>
      </c>
      <c r="H238" s="12" t="s">
        <v>114</v>
      </c>
      <c r="I238" s="14">
        <v>0.2</v>
      </c>
      <c r="J238" s="14"/>
      <c r="K238" s="15">
        <f t="shared" si="46"/>
        <v>0</v>
      </c>
      <c r="L238" s="15"/>
      <c r="M238" s="14">
        <v>0.5</v>
      </c>
      <c r="N238" s="14">
        <v>1</v>
      </c>
      <c r="O238" s="16">
        <v>1</v>
      </c>
      <c r="P238" s="16" t="str">
        <f>+_xlfn.XLOOKUP(F238,'[1]x METAS'!$X$3:$X$408,'[1]x METAS'!$AD$3:$AD$408,FALSE,0,1)</f>
        <v>Realizar la puesta en funcionamiento de un (01) albergue u hogar de paso para animales en condición de vulnerabilidad.</v>
      </c>
      <c r="Q238" s="17">
        <f>+_xlfn.XLOOKUP(P238,[2]Sheet!$C$6:$C$2261,[2]Sheet!$G$6:$G$2261,FALSE,0,1)</f>
        <v>22819565</v>
      </c>
      <c r="R238" s="18">
        <f>+_xlfn.XLOOKUP(P238,[2]Sheet!$C$2:$C$2261,[2]Sheet!$J$2:$J$2261,FALSE,0,1)</f>
        <v>22819565</v>
      </c>
      <c r="S238" s="15">
        <f t="shared" si="51"/>
        <v>1</v>
      </c>
      <c r="T238" s="15"/>
      <c r="U238" s="15"/>
      <c r="V238" s="15"/>
      <c r="W238" s="19">
        <v>23198616</v>
      </c>
      <c r="X238" s="19"/>
      <c r="Y238" s="19"/>
      <c r="Z238" s="19"/>
      <c r="AA238" s="19"/>
      <c r="AB238" s="19"/>
      <c r="AC238" s="19"/>
      <c r="AD238" s="19"/>
      <c r="AE238" s="19"/>
      <c r="AF238" s="19"/>
      <c r="AG238" s="19"/>
      <c r="AH238" s="19"/>
      <c r="AI238" s="19"/>
      <c r="AJ238" s="12"/>
      <c r="AK238" s="19">
        <f t="shared" si="39"/>
        <v>23198616</v>
      </c>
      <c r="AL238" s="19">
        <v>306300519</v>
      </c>
      <c r="AM238" s="19"/>
      <c r="AN238" s="19"/>
      <c r="AO238" s="19"/>
      <c r="AP238" s="19"/>
      <c r="AQ238" s="19"/>
      <c r="AR238" s="19"/>
      <c r="AS238" s="19"/>
      <c r="AT238" s="19"/>
      <c r="AU238" s="19"/>
      <c r="AV238" s="19"/>
      <c r="AW238" s="19">
        <v>210000000</v>
      </c>
      <c r="AX238" s="19"/>
      <c r="AY238" s="19"/>
      <c r="AZ238" s="19">
        <f t="shared" si="40"/>
        <v>516300519</v>
      </c>
      <c r="BA238" s="19">
        <v>306300519</v>
      </c>
      <c r="BB238" s="19"/>
      <c r="BC238" s="19"/>
      <c r="BD238" s="19"/>
      <c r="BE238" s="19"/>
      <c r="BF238" s="19"/>
      <c r="BG238" s="19"/>
      <c r="BH238" s="19"/>
      <c r="BI238" s="19"/>
      <c r="BJ238" s="19"/>
      <c r="BK238" s="19"/>
      <c r="BL238" s="19">
        <v>210000000</v>
      </c>
      <c r="BM238" s="19"/>
      <c r="BN238" s="19"/>
      <c r="BO238" s="19">
        <f t="shared" si="41"/>
        <v>516300519</v>
      </c>
      <c r="BP238" s="19">
        <v>204200346</v>
      </c>
      <c r="BQ238" s="19"/>
      <c r="BR238" s="19"/>
      <c r="BS238" s="19"/>
      <c r="BT238" s="19"/>
      <c r="BU238" s="19"/>
      <c r="BV238" s="19"/>
      <c r="BW238" s="19"/>
      <c r="BX238" s="19"/>
      <c r="BY238" s="19"/>
      <c r="BZ238" s="19"/>
      <c r="CA238" s="19">
        <v>140000000</v>
      </c>
      <c r="CB238" s="19"/>
      <c r="CC238" s="24"/>
      <c r="CD238" s="19">
        <f t="shared" si="42"/>
        <v>344200346</v>
      </c>
      <c r="CE238" s="20">
        <v>2024258990031</v>
      </c>
      <c r="CF238" s="48" t="str">
        <f>+_xlfn.XLOOKUP(P238,'[1]x METAS'!$AD$3:$AD$408,'[1]x METAS'!$AF$3:$AF$408,FALSE,0,1)</f>
        <v>Secretaría de Desarrollo Rural y Ambiente</v>
      </c>
    </row>
    <row r="239" spans="1:84" hidden="1" x14ac:dyDescent="0.25">
      <c r="A239" s="49" t="s">
        <v>843</v>
      </c>
      <c r="B239" s="12" t="s">
        <v>445</v>
      </c>
      <c r="C239" s="12" t="s">
        <v>446</v>
      </c>
      <c r="D239" s="13" t="s">
        <v>844</v>
      </c>
      <c r="E239" s="12" t="s">
        <v>797</v>
      </c>
      <c r="F239" s="12" t="s">
        <v>845</v>
      </c>
      <c r="G239" s="14">
        <v>200</v>
      </c>
      <c r="H239" s="12" t="s">
        <v>91</v>
      </c>
      <c r="I239" s="14">
        <v>50</v>
      </c>
      <c r="J239" s="14"/>
      <c r="K239" s="15">
        <f t="shared" si="46"/>
        <v>0</v>
      </c>
      <c r="L239" s="15"/>
      <c r="M239" s="14">
        <v>65</v>
      </c>
      <c r="N239" s="14">
        <v>65</v>
      </c>
      <c r="O239" s="16">
        <v>20</v>
      </c>
      <c r="P239" s="16" t="str">
        <f>+_xlfn.XLOOKUP(F239,'[1]x METAS'!$X$3:$X$408,'[1]x METAS'!$AD$3:$AD$408,FALSE,0,1)</f>
        <v xml:space="preserve">Realizar 200 actividades de cultura ciudadana en tenencia responsable de animales de compañía </v>
      </c>
      <c r="Q239" s="17">
        <f>+_xlfn.XLOOKUP(P239,[2]Sheet!$C$6:$C$2261,[2]Sheet!$G$6:$G$2261,FALSE,0,1)</f>
        <v>12443342</v>
      </c>
      <c r="R239" s="18">
        <f>+_xlfn.XLOOKUP(P239,[2]Sheet!$C$2:$C$2261,[2]Sheet!$J$2:$J$2261,FALSE,0,1)</f>
        <v>12443341.33</v>
      </c>
      <c r="S239" s="15">
        <f t="shared" si="51"/>
        <v>0.99999994615594423</v>
      </c>
      <c r="T239" s="15"/>
      <c r="U239" s="15"/>
      <c r="V239" s="15"/>
      <c r="W239" s="19">
        <v>13000000</v>
      </c>
      <c r="X239" s="19"/>
      <c r="Y239" s="19"/>
      <c r="Z239" s="19"/>
      <c r="AA239" s="19"/>
      <c r="AB239" s="19"/>
      <c r="AC239" s="19"/>
      <c r="AD239" s="19"/>
      <c r="AE239" s="19"/>
      <c r="AF239" s="19"/>
      <c r="AG239" s="19"/>
      <c r="AH239" s="19"/>
      <c r="AI239" s="19"/>
      <c r="AJ239" s="12"/>
      <c r="AK239" s="19">
        <f t="shared" ref="AK239:AK302" si="52">IF(COUNTA(W239:AJ239)&gt;0, SUM(W239:AJ239), "")</f>
        <v>13000000</v>
      </c>
      <c r="AL239" s="19"/>
      <c r="AM239" s="19"/>
      <c r="AN239" s="19"/>
      <c r="AO239" s="19"/>
      <c r="AP239" s="19"/>
      <c r="AQ239" s="19">
        <v>46300000</v>
      </c>
      <c r="AR239" s="19"/>
      <c r="AS239" s="19"/>
      <c r="AT239" s="19"/>
      <c r="AU239" s="19"/>
      <c r="AV239" s="19"/>
      <c r="AW239" s="19"/>
      <c r="AX239" s="19"/>
      <c r="AY239" s="19"/>
      <c r="AZ239" s="19">
        <f t="shared" ref="AZ239:AZ302" si="53">IF(COUNTA(AL239:AY239)&gt;0, SUM(AL239:AY239), "")</f>
        <v>46300000</v>
      </c>
      <c r="BA239" s="19"/>
      <c r="BB239" s="19"/>
      <c r="BC239" s="19"/>
      <c r="BD239" s="19"/>
      <c r="BE239" s="19"/>
      <c r="BF239" s="19">
        <v>47000000</v>
      </c>
      <c r="BG239" s="19"/>
      <c r="BH239" s="19"/>
      <c r="BI239" s="19"/>
      <c r="BJ239" s="19"/>
      <c r="BK239" s="19"/>
      <c r="BL239" s="19"/>
      <c r="BM239" s="19"/>
      <c r="BN239" s="19"/>
      <c r="BO239" s="19">
        <f t="shared" ref="BO239:BO302" si="54">IF(COUNTA(BA239:BN239)&gt;0, SUM(BA239:BN239), "")</f>
        <v>47000000</v>
      </c>
      <c r="BP239" s="19"/>
      <c r="BQ239" s="19"/>
      <c r="BR239" s="19"/>
      <c r="BS239" s="19"/>
      <c r="BT239" s="19"/>
      <c r="BU239" s="19">
        <v>13700000</v>
      </c>
      <c r="BV239" s="19"/>
      <c r="BW239" s="19"/>
      <c r="BX239" s="19"/>
      <c r="BY239" s="19"/>
      <c r="BZ239" s="19"/>
      <c r="CA239" s="19"/>
      <c r="CB239" s="19"/>
      <c r="CC239" s="24"/>
      <c r="CD239" s="19">
        <f t="shared" ref="CD239:CD302" si="55">IF(COUNTA(BP239:CC239)&gt;0, SUM(BP239:CC239), "")</f>
        <v>13700000</v>
      </c>
      <c r="CE239" s="20">
        <v>2024258990038</v>
      </c>
      <c r="CF239" s="48" t="str">
        <f>+_xlfn.XLOOKUP(P239,'[1]x METAS'!$AD$3:$AD$408,'[1]x METAS'!$AF$3:$AF$408,FALSE,0,1)</f>
        <v>Secretaría de Desarrollo Rural y Ambiente</v>
      </c>
    </row>
    <row r="240" spans="1:84" hidden="1" x14ac:dyDescent="0.25">
      <c r="A240" s="49" t="s">
        <v>846</v>
      </c>
      <c r="B240" s="12" t="s">
        <v>445</v>
      </c>
      <c r="C240" s="12" t="s">
        <v>446</v>
      </c>
      <c r="D240" s="13" t="s">
        <v>847</v>
      </c>
      <c r="E240" s="12" t="s">
        <v>848</v>
      </c>
      <c r="F240" s="12" t="s">
        <v>849</v>
      </c>
      <c r="G240" s="14">
        <v>7200</v>
      </c>
      <c r="H240" s="12" t="s">
        <v>91</v>
      </c>
      <c r="I240" s="14">
        <v>1250</v>
      </c>
      <c r="J240" s="14"/>
      <c r="K240" s="15">
        <f t="shared" si="46"/>
        <v>0</v>
      </c>
      <c r="L240" s="15"/>
      <c r="M240" s="14">
        <v>2100</v>
      </c>
      <c r="N240" s="14">
        <v>2100</v>
      </c>
      <c r="O240" s="16">
        <v>1750</v>
      </c>
      <c r="P240" s="16" t="str">
        <f>+_xlfn.XLOOKUP(F240,'[1]x METAS'!$X$3:$X$408,'[1]x METAS'!$AD$3:$AD$408,FALSE,0,1)</f>
        <v>Esterilizar 7200 animales de compañía (caninos y felinos), en condición de calle o vulnerables.</v>
      </c>
      <c r="Q240" s="17">
        <f>+_xlfn.XLOOKUP(P240,[2]Sheet!$C$6:$C$2261,[2]Sheet!$G$6:$G$2261,FALSE,0,1)</f>
        <v>96950155.200000003</v>
      </c>
      <c r="R240" s="18">
        <f>+_xlfn.XLOOKUP(P240,[2]Sheet!$C$2:$C$2261,[2]Sheet!$J$2:$J$2261,FALSE,0,1)</f>
        <v>89008072</v>
      </c>
      <c r="S240" s="15">
        <f t="shared" si="51"/>
        <v>0.91808075826576907</v>
      </c>
      <c r="T240" s="15"/>
      <c r="U240" s="15"/>
      <c r="V240" s="15"/>
      <c r="W240" s="19">
        <v>97058203</v>
      </c>
      <c r="X240" s="19"/>
      <c r="Y240" s="19"/>
      <c r="Z240" s="19"/>
      <c r="AA240" s="19"/>
      <c r="AB240" s="19"/>
      <c r="AC240" s="19"/>
      <c r="AD240" s="19"/>
      <c r="AE240" s="19"/>
      <c r="AF240" s="19"/>
      <c r="AG240" s="19"/>
      <c r="AH240" s="19"/>
      <c r="AI240" s="19"/>
      <c r="AJ240" s="12"/>
      <c r="AK240" s="19">
        <f t="shared" si="52"/>
        <v>97058203</v>
      </c>
      <c r="AL240" s="19"/>
      <c r="AM240" s="19"/>
      <c r="AN240" s="19"/>
      <c r="AO240" s="19"/>
      <c r="AP240" s="19"/>
      <c r="AQ240" s="19">
        <v>226920635</v>
      </c>
      <c r="AR240" s="19"/>
      <c r="AS240" s="19"/>
      <c r="AT240" s="19"/>
      <c r="AU240" s="19"/>
      <c r="AV240" s="19"/>
      <c r="AW240" s="19">
        <v>34000000</v>
      </c>
      <c r="AX240" s="19"/>
      <c r="AY240" s="19"/>
      <c r="AZ240" s="19">
        <f t="shared" si="53"/>
        <v>260920635</v>
      </c>
      <c r="BA240" s="19"/>
      <c r="BB240" s="19"/>
      <c r="BC240" s="19"/>
      <c r="BD240" s="19"/>
      <c r="BE240" s="19"/>
      <c r="BF240" s="19">
        <v>226920634</v>
      </c>
      <c r="BG240" s="19"/>
      <c r="BH240" s="19"/>
      <c r="BI240" s="19"/>
      <c r="BJ240" s="19"/>
      <c r="BK240" s="19"/>
      <c r="BL240" s="19">
        <v>33000000</v>
      </c>
      <c r="BM240" s="19"/>
      <c r="BN240" s="19"/>
      <c r="BO240" s="19">
        <f t="shared" si="54"/>
        <v>259920634</v>
      </c>
      <c r="BP240" s="19"/>
      <c r="BQ240" s="19"/>
      <c r="BR240" s="19"/>
      <c r="BS240" s="19"/>
      <c r="BT240" s="19"/>
      <c r="BU240" s="19">
        <v>189100528</v>
      </c>
      <c r="BV240" s="19"/>
      <c r="BW240" s="19"/>
      <c r="BX240" s="19"/>
      <c r="BY240" s="19"/>
      <c r="BZ240" s="19"/>
      <c r="CA240" s="19">
        <v>33000000</v>
      </c>
      <c r="CB240" s="19"/>
      <c r="CC240" s="24"/>
      <c r="CD240" s="19">
        <f t="shared" si="55"/>
        <v>222100528</v>
      </c>
      <c r="CE240" s="20">
        <v>2024258990031</v>
      </c>
      <c r="CF240" s="48" t="str">
        <f>+_xlfn.XLOOKUP(P240,'[1]x METAS'!$AD$3:$AD$408,'[1]x METAS'!$AF$3:$AF$408,FALSE,0,1)</f>
        <v>Secretaría de Desarrollo Rural y Ambiente</v>
      </c>
    </row>
    <row r="241" spans="1:84" hidden="1" x14ac:dyDescent="0.25">
      <c r="A241" s="49" t="s">
        <v>850</v>
      </c>
      <c r="B241" s="12" t="s">
        <v>445</v>
      </c>
      <c r="C241" s="12" t="s">
        <v>446</v>
      </c>
      <c r="D241" s="13" t="s">
        <v>847</v>
      </c>
      <c r="E241" s="12" t="s">
        <v>848</v>
      </c>
      <c r="F241" s="12" t="s">
        <v>851</v>
      </c>
      <c r="G241" s="14">
        <v>1500</v>
      </c>
      <c r="H241" s="12" t="s">
        <v>91</v>
      </c>
      <c r="I241" s="14">
        <v>375</v>
      </c>
      <c r="J241" s="14"/>
      <c r="K241" s="15">
        <f t="shared" si="46"/>
        <v>0</v>
      </c>
      <c r="L241" s="15"/>
      <c r="M241" s="14">
        <v>400</v>
      </c>
      <c r="N241" s="14">
        <v>400</v>
      </c>
      <c r="O241" s="16">
        <v>325</v>
      </c>
      <c r="P241" s="16" t="str">
        <f>+_xlfn.XLOOKUP(F241,'[1]x METAS'!$X$3:$X$408,'[1]x METAS'!$AD$3:$AD$408,FALSE,0,1)</f>
        <v>Atender 1500 Animales en condición de calle y vulnerable con atención médica veterinaria básica preventiva y curativa.
(atropellados, enfermos o en situación de urgencia)</v>
      </c>
      <c r="Q241" s="17">
        <f>+_xlfn.XLOOKUP(P241,[2]Sheet!$C$6:$C$2261,[2]Sheet!$G$6:$G$2261,FALSE,0,1)</f>
        <v>25178507</v>
      </c>
      <c r="R241" s="18">
        <f>+_xlfn.XLOOKUP(P241,[2]Sheet!$C$2:$C$2261,[2]Sheet!$J$2:$J$2261,FALSE,0,1)</f>
        <v>11486641</v>
      </c>
      <c r="S241" s="15">
        <f t="shared" si="51"/>
        <v>0.45620818581498895</v>
      </c>
      <c r="T241" s="15"/>
      <c r="U241" s="15"/>
      <c r="V241" s="15"/>
      <c r="W241" s="19">
        <v>13000000</v>
      </c>
      <c r="X241" s="19"/>
      <c r="Y241" s="19"/>
      <c r="Z241" s="19"/>
      <c r="AA241" s="19"/>
      <c r="AB241" s="19"/>
      <c r="AC241" s="19"/>
      <c r="AD241" s="19"/>
      <c r="AE241" s="19"/>
      <c r="AF241" s="19"/>
      <c r="AG241" s="19"/>
      <c r="AH241" s="19"/>
      <c r="AI241" s="19"/>
      <c r="AJ241" s="12"/>
      <c r="AK241" s="19">
        <f t="shared" si="52"/>
        <v>13000000</v>
      </c>
      <c r="AL241" s="19"/>
      <c r="AM241" s="19"/>
      <c r="AN241" s="19"/>
      <c r="AO241" s="19"/>
      <c r="AP241" s="19"/>
      <c r="AQ241" s="19">
        <v>66400000</v>
      </c>
      <c r="AR241" s="19"/>
      <c r="AS241" s="19"/>
      <c r="AT241" s="19"/>
      <c r="AU241" s="19"/>
      <c r="AV241" s="19"/>
      <c r="AW241" s="19">
        <v>16666667</v>
      </c>
      <c r="AX241" s="19"/>
      <c r="AY241" s="19"/>
      <c r="AZ241" s="19">
        <f t="shared" si="53"/>
        <v>83066667</v>
      </c>
      <c r="BA241" s="19"/>
      <c r="BB241" s="19"/>
      <c r="BC241" s="19"/>
      <c r="BD241" s="19"/>
      <c r="BE241" s="19"/>
      <c r="BF241" s="19">
        <v>66400000</v>
      </c>
      <c r="BG241" s="19"/>
      <c r="BH241" s="19"/>
      <c r="BI241" s="19"/>
      <c r="BJ241" s="19"/>
      <c r="BK241" s="19"/>
      <c r="BL241" s="19">
        <v>16666667</v>
      </c>
      <c r="BM241" s="19"/>
      <c r="BN241" s="19"/>
      <c r="BO241" s="19">
        <f t="shared" si="54"/>
        <v>83066667</v>
      </c>
      <c r="BP241" s="19"/>
      <c r="BQ241" s="19"/>
      <c r="BR241" s="19"/>
      <c r="BS241" s="19"/>
      <c r="BT241" s="19"/>
      <c r="BU241" s="19">
        <v>54200000</v>
      </c>
      <c r="BV241" s="19"/>
      <c r="BW241" s="19"/>
      <c r="BX241" s="19"/>
      <c r="BY241" s="19"/>
      <c r="BZ241" s="19"/>
      <c r="CA241" s="19">
        <v>16666667</v>
      </c>
      <c r="CB241" s="19"/>
      <c r="CC241" s="24"/>
      <c r="CD241" s="19">
        <f t="shared" si="55"/>
        <v>70866667</v>
      </c>
      <c r="CE241" s="20">
        <v>2024258990031</v>
      </c>
      <c r="CF241" s="48" t="str">
        <f>+_xlfn.XLOOKUP(P241,'[1]x METAS'!$AD$3:$AD$408,'[1]x METAS'!$AF$3:$AF$408,FALSE,0,1)</f>
        <v>Secretaría de Desarrollo Rural y Ambiente</v>
      </c>
    </row>
    <row r="242" spans="1:84" hidden="1" x14ac:dyDescent="0.25">
      <c r="A242" s="49" t="s">
        <v>852</v>
      </c>
      <c r="B242" s="12" t="s">
        <v>445</v>
      </c>
      <c r="C242" s="12" t="s">
        <v>446</v>
      </c>
      <c r="D242" s="13" t="s">
        <v>853</v>
      </c>
      <c r="E242" s="12" t="s">
        <v>854</v>
      </c>
      <c r="F242" s="12" t="s">
        <v>855</v>
      </c>
      <c r="G242" s="14">
        <v>1</v>
      </c>
      <c r="H242" s="12" t="s">
        <v>114</v>
      </c>
      <c r="I242" s="14">
        <v>0</v>
      </c>
      <c r="J242" s="14"/>
      <c r="K242" s="15" t="e">
        <f t="shared" si="46"/>
        <v>#DIV/0!</v>
      </c>
      <c r="L242" s="15"/>
      <c r="M242" s="14">
        <v>1</v>
      </c>
      <c r="N242" s="14">
        <v>1</v>
      </c>
      <c r="O242" s="16">
        <v>1</v>
      </c>
      <c r="P242" s="16" t="str">
        <f>+_xlfn.XLOOKUP(F242,'[1]x METAS'!$X$3:$X$408,'[1]x METAS'!$AD$3:$AD$408,FALSE,0,1)</f>
        <v>Actualizar e implementar la Política Pública de Bienestar Animal</v>
      </c>
      <c r="Q242" s="17" t="b">
        <f>+_xlfn.XLOOKUP(P242,[2]Sheet!$C$6:$C$2261,[2]Sheet!$G$6:$G$2261,FALSE,0,1)</f>
        <v>0</v>
      </c>
      <c r="R242" s="16"/>
      <c r="S242" s="16"/>
      <c r="T242" s="16"/>
      <c r="U242" s="16"/>
      <c r="V242" s="16"/>
      <c r="W242" s="19">
        <v>0</v>
      </c>
      <c r="X242" s="19"/>
      <c r="Y242" s="19"/>
      <c r="Z242" s="19"/>
      <c r="AA242" s="19"/>
      <c r="AB242" s="19"/>
      <c r="AC242" s="19"/>
      <c r="AD242" s="19"/>
      <c r="AE242" s="19"/>
      <c r="AF242" s="19"/>
      <c r="AG242" s="19"/>
      <c r="AH242" s="19"/>
      <c r="AI242" s="19"/>
      <c r="AJ242" s="12"/>
      <c r="AK242" s="19">
        <f t="shared" si="52"/>
        <v>0</v>
      </c>
      <c r="AL242" s="19"/>
      <c r="AM242" s="19"/>
      <c r="AN242" s="19"/>
      <c r="AO242" s="19"/>
      <c r="AP242" s="19"/>
      <c r="AQ242" s="19">
        <v>40000000</v>
      </c>
      <c r="AR242" s="19"/>
      <c r="AS242" s="19"/>
      <c r="AT242" s="19"/>
      <c r="AU242" s="19"/>
      <c r="AV242" s="19"/>
      <c r="AW242" s="19"/>
      <c r="AX242" s="19"/>
      <c r="AY242" s="19"/>
      <c r="AZ242" s="19">
        <f t="shared" si="53"/>
        <v>40000000</v>
      </c>
      <c r="BA242" s="19"/>
      <c r="BB242" s="19"/>
      <c r="BC242" s="19"/>
      <c r="BD242" s="19"/>
      <c r="BE242" s="19"/>
      <c r="BF242" s="19">
        <v>40000000</v>
      </c>
      <c r="BG242" s="19"/>
      <c r="BH242" s="19"/>
      <c r="BI242" s="19"/>
      <c r="BJ242" s="19"/>
      <c r="BK242" s="19"/>
      <c r="BL242" s="19"/>
      <c r="BM242" s="19"/>
      <c r="BN242" s="19"/>
      <c r="BO242" s="19">
        <f t="shared" si="54"/>
        <v>40000000</v>
      </c>
      <c r="BP242" s="19"/>
      <c r="BQ242" s="19"/>
      <c r="BR242" s="19"/>
      <c r="BS242" s="19"/>
      <c r="BT242" s="19"/>
      <c r="BU242" s="19">
        <v>40000000</v>
      </c>
      <c r="BV242" s="19"/>
      <c r="BW242" s="19"/>
      <c r="BX242" s="19"/>
      <c r="BY242" s="19"/>
      <c r="BZ242" s="19"/>
      <c r="CA242" s="19"/>
      <c r="CB242" s="19"/>
      <c r="CC242" s="24"/>
      <c r="CD242" s="19">
        <f t="shared" si="55"/>
        <v>40000000</v>
      </c>
      <c r="CE242" s="20">
        <v>2024258990031</v>
      </c>
      <c r="CF242" s="48" t="str">
        <f>+_xlfn.XLOOKUP(P242,'[1]x METAS'!$AD$3:$AD$408,'[1]x METAS'!$AF$3:$AF$408,FALSE,0,1)</f>
        <v>Secretaría de Desarrollo Rural y Ambiente</v>
      </c>
    </row>
    <row r="243" spans="1:84" hidden="1" x14ac:dyDescent="0.25">
      <c r="A243" s="49" t="s">
        <v>856</v>
      </c>
      <c r="B243" s="12" t="s">
        <v>445</v>
      </c>
      <c r="C243" s="12" t="s">
        <v>446</v>
      </c>
      <c r="D243" s="13">
        <v>240805300</v>
      </c>
      <c r="E243" s="12" t="s">
        <v>857</v>
      </c>
      <c r="F243" s="12" t="s">
        <v>858</v>
      </c>
      <c r="G243" s="14">
        <v>7</v>
      </c>
      <c r="H243" s="12" t="s">
        <v>91</v>
      </c>
      <c r="I243" s="14">
        <v>1</v>
      </c>
      <c r="J243" s="14"/>
      <c r="K243" s="15">
        <f t="shared" si="46"/>
        <v>0</v>
      </c>
      <c r="L243" s="15"/>
      <c r="M243" s="14">
        <v>4</v>
      </c>
      <c r="N243" s="14">
        <v>2</v>
      </c>
      <c r="O243" s="16">
        <v>0</v>
      </c>
      <c r="P243" s="16" t="str">
        <f>+_xlfn.XLOOKUP(F243,'[1]x METAS'!$X$3:$X$408,'[1]x METAS'!$AD$3:$AD$408,FALSE,0,1)</f>
        <v>Realizar 7 estudios técnicos para el mejoramiento del transporte</v>
      </c>
      <c r="Q243" s="17" t="b">
        <f>+_xlfn.XLOOKUP(P243,[2]Sheet!$C$6:$C$2261,[2]Sheet!$G$6:$G$2261,FALSE,0,1)</f>
        <v>0</v>
      </c>
      <c r="R243" s="16"/>
      <c r="S243" s="16"/>
      <c r="T243" s="16"/>
      <c r="U243" s="16"/>
      <c r="V243" s="16"/>
      <c r="W243" s="19">
        <v>20000000</v>
      </c>
      <c r="X243" s="19"/>
      <c r="Y243" s="19"/>
      <c r="Z243" s="19"/>
      <c r="AA243" s="19"/>
      <c r="AB243" s="19"/>
      <c r="AC243" s="19"/>
      <c r="AD243" s="19"/>
      <c r="AE243" s="19"/>
      <c r="AF243" s="19"/>
      <c r="AG243" s="19"/>
      <c r="AH243" s="19"/>
      <c r="AI243" s="19"/>
      <c r="AJ243" s="12"/>
      <c r="AK243" s="19">
        <f t="shared" si="52"/>
        <v>20000000</v>
      </c>
      <c r="AL243" s="19">
        <v>1000000000</v>
      </c>
      <c r="AM243" s="19"/>
      <c r="AN243" s="19"/>
      <c r="AO243" s="19"/>
      <c r="AP243" s="19"/>
      <c r="AQ243" s="19"/>
      <c r="AR243" s="19"/>
      <c r="AS243" s="19"/>
      <c r="AT243" s="19"/>
      <c r="AU243" s="19"/>
      <c r="AV243" s="19">
        <v>0</v>
      </c>
      <c r="AW243" s="19"/>
      <c r="AX243" s="19"/>
      <c r="AY243" s="19"/>
      <c r="AZ243" s="19">
        <f t="shared" si="53"/>
        <v>1000000000</v>
      </c>
      <c r="BA243" s="19">
        <v>850000000</v>
      </c>
      <c r="BB243" s="19"/>
      <c r="BC243" s="19"/>
      <c r="BD243" s="19"/>
      <c r="BE243" s="19"/>
      <c r="BF243" s="19"/>
      <c r="BG243" s="19"/>
      <c r="BH243" s="19"/>
      <c r="BI243" s="19"/>
      <c r="BJ243" s="19"/>
      <c r="BK243" s="19">
        <v>0</v>
      </c>
      <c r="BL243" s="19"/>
      <c r="BM243" s="19"/>
      <c r="BN243" s="19"/>
      <c r="BO243" s="19">
        <f t="shared" si="54"/>
        <v>850000000</v>
      </c>
      <c r="BP243" s="19">
        <v>0</v>
      </c>
      <c r="BQ243" s="19"/>
      <c r="BR243" s="19"/>
      <c r="BS243" s="19"/>
      <c r="BT243" s="19"/>
      <c r="BU243" s="19"/>
      <c r="BV243" s="19"/>
      <c r="BW243" s="19"/>
      <c r="BX243" s="19"/>
      <c r="BY243" s="19"/>
      <c r="BZ243" s="19">
        <v>0</v>
      </c>
      <c r="CA243" s="19"/>
      <c r="CB243" s="19"/>
      <c r="CC243" s="24" t="s">
        <v>102</v>
      </c>
      <c r="CD243" s="19">
        <f t="shared" si="55"/>
        <v>0</v>
      </c>
      <c r="CE243" s="20">
        <v>2024258990050</v>
      </c>
      <c r="CF243" s="48" t="str">
        <f>+_xlfn.XLOOKUP(P243,'[1]x METAS'!$AD$3:$AD$408,'[1]x METAS'!$AF$3:$AF$408,FALSE,0,1)</f>
        <v xml:space="preserve">Secretaría de Transporte y Movilidad </v>
      </c>
    </row>
    <row r="244" spans="1:84" hidden="1" x14ac:dyDescent="0.25">
      <c r="A244" s="49" t="s">
        <v>859</v>
      </c>
      <c r="B244" s="12" t="s">
        <v>445</v>
      </c>
      <c r="C244" s="12" t="s">
        <v>446</v>
      </c>
      <c r="D244" s="13">
        <v>240901003</v>
      </c>
      <c r="E244" s="12" t="s">
        <v>860</v>
      </c>
      <c r="F244" s="12" t="s">
        <v>861</v>
      </c>
      <c r="G244" s="14">
        <v>1</v>
      </c>
      <c r="H244" s="12" t="s">
        <v>114</v>
      </c>
      <c r="I244" s="14">
        <v>0</v>
      </c>
      <c r="J244" s="14"/>
      <c r="K244" s="15" t="e">
        <f t="shared" si="46"/>
        <v>#DIV/0!</v>
      </c>
      <c r="L244" s="15"/>
      <c r="M244" s="14">
        <v>1</v>
      </c>
      <c r="N244" s="14">
        <v>1</v>
      </c>
      <c r="O244" s="16">
        <v>1</v>
      </c>
      <c r="P244" s="16" t="str">
        <f>+_xlfn.XLOOKUP(F244,'[1]x METAS'!$X$3:$X$408,'[1]x METAS'!$AD$3:$AD$408,FALSE,0,1)</f>
        <v>Crear el observatorio municipal de seguridad vial</v>
      </c>
      <c r="Q244" s="17" t="b">
        <f>+_xlfn.XLOOKUP(P244,[2]Sheet!$C$6:$C$2261,[2]Sheet!$G$6:$G$2261,FALSE,0,1)</f>
        <v>0</v>
      </c>
      <c r="R244" s="16"/>
      <c r="S244" s="16"/>
      <c r="T244" s="16"/>
      <c r="U244" s="16"/>
      <c r="V244" s="16"/>
      <c r="W244" s="19">
        <v>0</v>
      </c>
      <c r="X244" s="19"/>
      <c r="Y244" s="19"/>
      <c r="Z244" s="19"/>
      <c r="AA244" s="19"/>
      <c r="AB244" s="19"/>
      <c r="AC244" s="19"/>
      <c r="AD244" s="19"/>
      <c r="AE244" s="19"/>
      <c r="AF244" s="19"/>
      <c r="AG244" s="19"/>
      <c r="AH244" s="19"/>
      <c r="AI244" s="19"/>
      <c r="AJ244" s="12"/>
      <c r="AK244" s="19">
        <f t="shared" si="52"/>
        <v>0</v>
      </c>
      <c r="AL244" s="19">
        <v>125000000</v>
      </c>
      <c r="AM244" s="19"/>
      <c r="AN244" s="19"/>
      <c r="AO244" s="19"/>
      <c r="AP244" s="19"/>
      <c r="AQ244" s="19"/>
      <c r="AR244" s="19"/>
      <c r="AS244" s="19"/>
      <c r="AT244" s="19"/>
      <c r="AU244" s="19"/>
      <c r="AV244" s="19">
        <v>0</v>
      </c>
      <c r="AW244" s="19"/>
      <c r="AX244" s="19"/>
      <c r="AY244" s="19"/>
      <c r="AZ244" s="19">
        <f t="shared" si="53"/>
        <v>125000000</v>
      </c>
      <c r="BA244" s="19">
        <v>87500000</v>
      </c>
      <c r="BB244" s="19"/>
      <c r="BC244" s="19"/>
      <c r="BD244" s="19"/>
      <c r="BE244" s="19"/>
      <c r="BF244" s="19"/>
      <c r="BG244" s="19"/>
      <c r="BH244" s="19"/>
      <c r="BI244" s="19"/>
      <c r="BJ244" s="19"/>
      <c r="BK244" s="19">
        <v>0</v>
      </c>
      <c r="BL244" s="19"/>
      <c r="BM244" s="19"/>
      <c r="BN244" s="19"/>
      <c r="BO244" s="19">
        <f t="shared" si="54"/>
        <v>87500000</v>
      </c>
      <c r="BP244" s="19">
        <v>87500000</v>
      </c>
      <c r="BQ244" s="19"/>
      <c r="BR244" s="19"/>
      <c r="BS244" s="19"/>
      <c r="BT244" s="19"/>
      <c r="BU244" s="19"/>
      <c r="BV244" s="19"/>
      <c r="BW244" s="19"/>
      <c r="BX244" s="19"/>
      <c r="BY244" s="19"/>
      <c r="BZ244" s="19">
        <v>0</v>
      </c>
      <c r="CA244" s="19"/>
      <c r="CB244" s="19"/>
      <c r="CC244" s="24" t="s">
        <v>102</v>
      </c>
      <c r="CD244" s="19">
        <f t="shared" si="55"/>
        <v>87500000</v>
      </c>
      <c r="CE244" s="20">
        <v>2024258990051</v>
      </c>
      <c r="CF244" s="48" t="str">
        <f>+_xlfn.XLOOKUP(P244,'[1]x METAS'!$AD$3:$AD$408,'[1]x METAS'!$AF$3:$AF$408,FALSE,0,1)</f>
        <v xml:space="preserve">Secretaría de Transporte y Movilidad </v>
      </c>
    </row>
    <row r="245" spans="1:84" hidden="1" x14ac:dyDescent="0.25">
      <c r="A245" s="49" t="s">
        <v>862</v>
      </c>
      <c r="B245" s="12" t="s">
        <v>445</v>
      </c>
      <c r="C245" s="12" t="s">
        <v>446</v>
      </c>
      <c r="D245" s="13">
        <v>240905901</v>
      </c>
      <c r="E245" s="12" t="s">
        <v>863</v>
      </c>
      <c r="F245" s="12" t="s">
        <v>864</v>
      </c>
      <c r="G245" s="14">
        <v>4</v>
      </c>
      <c r="H245" s="12" t="s">
        <v>114</v>
      </c>
      <c r="I245" s="14">
        <v>2</v>
      </c>
      <c r="J245" s="14"/>
      <c r="K245" s="15">
        <f t="shared" si="46"/>
        <v>0</v>
      </c>
      <c r="L245" s="15"/>
      <c r="M245" s="14">
        <v>2</v>
      </c>
      <c r="N245" s="14">
        <v>3</v>
      </c>
      <c r="O245" s="16">
        <v>4</v>
      </c>
      <c r="P245" s="16" t="str">
        <f>+_xlfn.XLOOKUP(F245,'[1]x METAS'!$X$3:$X$408,'[1]x METAS'!$AD$3:$AD$408,FALSE,0,1)</f>
        <v>Implementar 4 sistemas de información de tráfico, tránsito y movilidad</v>
      </c>
      <c r="Q245" s="17">
        <f>+_xlfn.XLOOKUP(P245,[2]Sheet!$C$6:$C$2261,[2]Sheet!$G$6:$G$2261,FALSE,0,1)</f>
        <v>391015360</v>
      </c>
      <c r="R245" s="18">
        <f>+_xlfn.XLOOKUP(P245,[2]Sheet!$C$2:$C$2261,[2]Sheet!$J$2:$J$2261,FALSE,0,1)</f>
        <v>183160317.50999999</v>
      </c>
      <c r="S245" s="15">
        <f t="shared" ref="S245:S246" si="56">+R245/Q245</f>
        <v>0.46842230829499892</v>
      </c>
      <c r="T245" s="15"/>
      <c r="U245" s="15"/>
      <c r="V245" s="15"/>
      <c r="W245" s="19">
        <v>375415360</v>
      </c>
      <c r="X245" s="19"/>
      <c r="Y245" s="19"/>
      <c r="Z245" s="19"/>
      <c r="AA245" s="19"/>
      <c r="AB245" s="19"/>
      <c r="AC245" s="19"/>
      <c r="AD245" s="19"/>
      <c r="AE245" s="19"/>
      <c r="AF245" s="19"/>
      <c r="AG245" s="19"/>
      <c r="AH245" s="19"/>
      <c r="AI245" s="19"/>
      <c r="AJ245" s="12"/>
      <c r="AK245" s="19">
        <f t="shared" si="52"/>
        <v>375415360</v>
      </c>
      <c r="AL245" s="19">
        <v>600000000</v>
      </c>
      <c r="AM245" s="19"/>
      <c r="AN245" s="19"/>
      <c r="AO245" s="19"/>
      <c r="AP245" s="19"/>
      <c r="AQ245" s="19"/>
      <c r="AR245" s="19"/>
      <c r="AS245" s="19"/>
      <c r="AT245" s="19"/>
      <c r="AU245" s="19"/>
      <c r="AV245" s="19">
        <v>0</v>
      </c>
      <c r="AW245" s="19"/>
      <c r="AX245" s="19"/>
      <c r="AY245" s="19"/>
      <c r="AZ245" s="19">
        <f t="shared" si="53"/>
        <v>600000000</v>
      </c>
      <c r="BA245" s="19">
        <v>524584640</v>
      </c>
      <c r="BB245" s="19"/>
      <c r="BC245" s="19"/>
      <c r="BD245" s="19"/>
      <c r="BE245" s="19"/>
      <c r="BF245" s="19"/>
      <c r="BG245" s="19"/>
      <c r="BH245" s="19"/>
      <c r="BI245" s="19"/>
      <c r="BJ245" s="19"/>
      <c r="BK245" s="19">
        <v>0</v>
      </c>
      <c r="BL245" s="19"/>
      <c r="BM245" s="19"/>
      <c r="BN245" s="19"/>
      <c r="BO245" s="19">
        <f t="shared" si="54"/>
        <v>524584640</v>
      </c>
      <c r="BP245" s="19">
        <v>500000000</v>
      </c>
      <c r="BQ245" s="19"/>
      <c r="BR245" s="19"/>
      <c r="BS245" s="19"/>
      <c r="BT245" s="19"/>
      <c r="BU245" s="19"/>
      <c r="BV245" s="19"/>
      <c r="BW245" s="19"/>
      <c r="BX245" s="19"/>
      <c r="BY245" s="19"/>
      <c r="BZ245" s="19">
        <v>0</v>
      </c>
      <c r="CA245" s="19"/>
      <c r="CB245" s="19"/>
      <c r="CC245" s="24" t="s">
        <v>102</v>
      </c>
      <c r="CD245" s="19">
        <f t="shared" si="55"/>
        <v>500000000</v>
      </c>
      <c r="CE245" s="20">
        <v>2024258990051</v>
      </c>
      <c r="CF245" s="48" t="str">
        <f>+_xlfn.XLOOKUP(P245,'[1]x METAS'!$AD$3:$AD$408,'[1]x METAS'!$AF$3:$AF$408,FALSE,0,1)</f>
        <v xml:space="preserve">Secretaría de Transporte y Movilidad </v>
      </c>
    </row>
    <row r="246" spans="1:84" hidden="1" x14ac:dyDescent="0.25">
      <c r="A246" s="49" t="s">
        <v>865</v>
      </c>
      <c r="B246" s="12" t="s">
        <v>445</v>
      </c>
      <c r="C246" s="12" t="s">
        <v>446</v>
      </c>
      <c r="D246" s="13">
        <v>240900400</v>
      </c>
      <c r="E246" s="12" t="s">
        <v>866</v>
      </c>
      <c r="F246" s="12" t="s">
        <v>867</v>
      </c>
      <c r="G246" s="14">
        <v>400</v>
      </c>
      <c r="H246" s="12" t="s">
        <v>91</v>
      </c>
      <c r="I246" s="14">
        <v>100</v>
      </c>
      <c r="J246" s="14"/>
      <c r="K246" s="15">
        <f t="shared" si="46"/>
        <v>0</v>
      </c>
      <c r="L246" s="15"/>
      <c r="M246" s="14">
        <v>100</v>
      </c>
      <c r="N246" s="14">
        <v>100</v>
      </c>
      <c r="O246" s="16">
        <v>100</v>
      </c>
      <c r="P246" s="16" t="str">
        <f>+_xlfn.XLOOKUP(F246,'[1]x METAS'!$X$3:$X$408,'[1]x METAS'!$AD$3:$AD$408,FALSE,0,1)</f>
        <v>Realizar 400 jornadas de seguimiento y control a vehículos y actores viales para el cumplimiento de las normas de trànsito y transporte en el municipio de Zipaquirà</v>
      </c>
      <c r="Q246" s="17">
        <f>+_xlfn.XLOOKUP(P246,[2]Sheet!$C$6:$C$2261,[2]Sheet!$G$6:$G$2261,FALSE,0,1)</f>
        <v>1790641676</v>
      </c>
      <c r="R246" s="18">
        <f>+_xlfn.XLOOKUP(P246,[2]Sheet!$C$2:$C$2261,[2]Sheet!$J$2:$J$2261,FALSE,0,1)</f>
        <v>1364432428</v>
      </c>
      <c r="S246" s="15">
        <f t="shared" si="56"/>
        <v>0.76197959998782028</v>
      </c>
      <c r="T246" s="15"/>
      <c r="U246" s="15"/>
      <c r="V246" s="15"/>
      <c r="W246" s="19">
        <v>120000000</v>
      </c>
      <c r="X246" s="19"/>
      <c r="Y246" s="19"/>
      <c r="Z246" s="19"/>
      <c r="AA246" s="19"/>
      <c r="AB246" s="19"/>
      <c r="AC246" s="19"/>
      <c r="AD246" s="19"/>
      <c r="AE246" s="19"/>
      <c r="AF246" s="19"/>
      <c r="AG246" s="19"/>
      <c r="AH246" s="19"/>
      <c r="AI246" s="19"/>
      <c r="AJ246" s="12"/>
      <c r="AK246" s="19">
        <f t="shared" si="52"/>
        <v>120000000</v>
      </c>
      <c r="AL246" s="19">
        <v>350000000</v>
      </c>
      <c r="AM246" s="19"/>
      <c r="AN246" s="19"/>
      <c r="AO246" s="19"/>
      <c r="AP246" s="19"/>
      <c r="AQ246" s="19"/>
      <c r="AR246" s="19"/>
      <c r="AS246" s="19"/>
      <c r="AT246" s="19"/>
      <c r="AU246" s="19"/>
      <c r="AV246" s="19">
        <v>0</v>
      </c>
      <c r="AW246" s="19"/>
      <c r="AX246" s="19"/>
      <c r="AY246" s="19"/>
      <c r="AZ246" s="19">
        <f t="shared" si="53"/>
        <v>350000000</v>
      </c>
      <c r="BA246" s="19">
        <v>280000000</v>
      </c>
      <c r="BB246" s="19"/>
      <c r="BC246" s="19"/>
      <c r="BD246" s="19"/>
      <c r="BE246" s="19"/>
      <c r="BF246" s="19"/>
      <c r="BG246" s="19"/>
      <c r="BH246" s="19"/>
      <c r="BI246" s="19"/>
      <c r="BJ246" s="19"/>
      <c r="BK246" s="19">
        <v>0</v>
      </c>
      <c r="BL246" s="19"/>
      <c r="BM246" s="19"/>
      <c r="BN246" s="19"/>
      <c r="BO246" s="19">
        <f t="shared" si="54"/>
        <v>280000000</v>
      </c>
      <c r="BP246" s="19">
        <v>250000000</v>
      </c>
      <c r="BQ246" s="19"/>
      <c r="BR246" s="19"/>
      <c r="BS246" s="19"/>
      <c r="BT246" s="19"/>
      <c r="BU246" s="19"/>
      <c r="BV246" s="19"/>
      <c r="BW246" s="19"/>
      <c r="BX246" s="19"/>
      <c r="BY246" s="19"/>
      <c r="BZ246" s="19">
        <v>0</v>
      </c>
      <c r="CA246" s="19"/>
      <c r="CB246" s="19"/>
      <c r="CC246" s="24" t="s">
        <v>102</v>
      </c>
      <c r="CD246" s="19">
        <f t="shared" si="55"/>
        <v>250000000</v>
      </c>
      <c r="CE246" s="20">
        <v>2024258990051</v>
      </c>
      <c r="CF246" s="48" t="str">
        <f>+_xlfn.XLOOKUP(P246,'[1]x METAS'!$AD$3:$AD$408,'[1]x METAS'!$AF$3:$AF$408,FALSE,0,1)</f>
        <v xml:space="preserve">Secretaría de Transporte y Movilidad </v>
      </c>
    </row>
    <row r="247" spans="1:84" hidden="1" x14ac:dyDescent="0.25">
      <c r="A247" s="49" t="s">
        <v>868</v>
      </c>
      <c r="B247" s="12" t="s">
        <v>445</v>
      </c>
      <c r="C247" s="12" t="s">
        <v>446</v>
      </c>
      <c r="D247" s="13">
        <v>240901400</v>
      </c>
      <c r="E247" s="12" t="s">
        <v>147</v>
      </c>
      <c r="F247" s="12" t="s">
        <v>869</v>
      </c>
      <c r="G247" s="14">
        <v>1</v>
      </c>
      <c r="H247" s="12" t="s">
        <v>91</v>
      </c>
      <c r="I247" s="14">
        <v>0</v>
      </c>
      <c r="J247" s="14"/>
      <c r="K247" s="15" t="e">
        <f t="shared" si="46"/>
        <v>#DIV/0!</v>
      </c>
      <c r="L247" s="15"/>
      <c r="M247" s="14">
        <v>0</v>
      </c>
      <c r="N247" s="14">
        <v>1</v>
      </c>
      <c r="O247" s="16">
        <v>0</v>
      </c>
      <c r="P247" s="16" t="str">
        <f>+_xlfn.XLOOKUP(F247,'[1]x METAS'!$X$3:$X$408,'[1]x METAS'!$AD$3:$AD$408,FALSE,0,1)</f>
        <v>Elaborar el Plan Maestro de Movilidad</v>
      </c>
      <c r="Q247" s="17" t="b">
        <f>+_xlfn.XLOOKUP(P247,[2]Sheet!$C$6:$C$2261,[2]Sheet!$G$6:$G$2261,FALSE,0,1)</f>
        <v>0</v>
      </c>
      <c r="R247" s="16"/>
      <c r="S247" s="16"/>
      <c r="T247" s="16"/>
      <c r="U247" s="16"/>
      <c r="V247" s="16"/>
      <c r="W247" s="19">
        <v>0</v>
      </c>
      <c r="X247" s="19"/>
      <c r="Y247" s="19"/>
      <c r="Z247" s="19"/>
      <c r="AA247" s="19"/>
      <c r="AB247" s="19"/>
      <c r="AC247" s="19"/>
      <c r="AD247" s="19"/>
      <c r="AE247" s="19"/>
      <c r="AF247" s="19"/>
      <c r="AG247" s="19"/>
      <c r="AH247" s="19"/>
      <c r="AI247" s="19"/>
      <c r="AJ247" s="12"/>
      <c r="AK247" s="19">
        <f t="shared" si="52"/>
        <v>0</v>
      </c>
      <c r="AL247" s="19">
        <v>0</v>
      </c>
      <c r="AM247" s="19"/>
      <c r="AN247" s="19"/>
      <c r="AO247" s="19"/>
      <c r="AP247" s="19"/>
      <c r="AQ247" s="19"/>
      <c r="AR247" s="19"/>
      <c r="AS247" s="19"/>
      <c r="AT247" s="19"/>
      <c r="AU247" s="19"/>
      <c r="AV247" s="19">
        <v>0</v>
      </c>
      <c r="AW247" s="19"/>
      <c r="AX247" s="19"/>
      <c r="AY247" s="19"/>
      <c r="AZ247" s="19">
        <f t="shared" si="53"/>
        <v>0</v>
      </c>
      <c r="BA247" s="19">
        <v>3000000000</v>
      </c>
      <c r="BB247" s="19"/>
      <c r="BC247" s="19"/>
      <c r="BD247" s="19"/>
      <c r="BE247" s="19"/>
      <c r="BF247" s="19"/>
      <c r="BG247" s="19"/>
      <c r="BH247" s="19"/>
      <c r="BI247" s="19"/>
      <c r="BJ247" s="19"/>
      <c r="BK247" s="19">
        <v>0</v>
      </c>
      <c r="BL247" s="19"/>
      <c r="BM247" s="19"/>
      <c r="BN247" s="19"/>
      <c r="BO247" s="19">
        <f t="shared" si="54"/>
        <v>3000000000</v>
      </c>
      <c r="BP247" s="19">
        <v>0</v>
      </c>
      <c r="BQ247" s="19"/>
      <c r="BR247" s="19"/>
      <c r="BS247" s="19"/>
      <c r="BT247" s="19"/>
      <c r="BU247" s="19"/>
      <c r="BV247" s="19"/>
      <c r="BW247" s="19"/>
      <c r="BX247" s="19"/>
      <c r="BY247" s="19"/>
      <c r="BZ247" s="19">
        <v>0</v>
      </c>
      <c r="CA247" s="19"/>
      <c r="CB247" s="19"/>
      <c r="CC247" s="24" t="s">
        <v>102</v>
      </c>
      <c r="CD247" s="19">
        <f t="shared" si="55"/>
        <v>0</v>
      </c>
      <c r="CE247" s="20">
        <v>2024258990051</v>
      </c>
      <c r="CF247" s="48" t="str">
        <f>+_xlfn.XLOOKUP(P247,'[1]x METAS'!$AD$3:$AD$408,'[1]x METAS'!$AF$3:$AF$408,FALSE,0,1)</f>
        <v xml:space="preserve">Secretaría de Transporte y Movilidad </v>
      </c>
    </row>
    <row r="248" spans="1:84" hidden="1" x14ac:dyDescent="0.25">
      <c r="A248" s="49" t="s">
        <v>870</v>
      </c>
      <c r="B248" s="12" t="s">
        <v>445</v>
      </c>
      <c r="C248" s="12" t="s">
        <v>446</v>
      </c>
      <c r="D248" s="13">
        <v>240902301</v>
      </c>
      <c r="E248" s="12" t="s">
        <v>183</v>
      </c>
      <c r="F248" s="12" t="s">
        <v>871</v>
      </c>
      <c r="G248" s="14">
        <v>35000</v>
      </c>
      <c r="H248" s="12" t="s">
        <v>91</v>
      </c>
      <c r="I248" s="14">
        <v>8750</v>
      </c>
      <c r="J248" s="14"/>
      <c r="K248" s="15">
        <f t="shared" si="46"/>
        <v>0</v>
      </c>
      <c r="L248" s="15"/>
      <c r="M248" s="14">
        <v>8750</v>
      </c>
      <c r="N248" s="14">
        <v>8750</v>
      </c>
      <c r="O248" s="16">
        <v>8750</v>
      </c>
      <c r="P248" s="16" t="str">
        <f>+_xlfn.XLOOKUP(F248,'[1]x METAS'!$X$3:$X$408,'[1]x METAS'!$AD$3:$AD$408,FALSE,0,1)</f>
        <v>Sensibilizar a 35.000 actores viales en seguridad, normas de tránsito y transporte</v>
      </c>
      <c r="Q248" s="17">
        <f>+_xlfn.XLOOKUP(P248,[2]Sheet!$C$6:$C$2261,[2]Sheet!$G$6:$G$2261,FALSE,0,1)</f>
        <v>75250000</v>
      </c>
      <c r="R248" s="18">
        <f>+_xlfn.XLOOKUP(P248,[2]Sheet!$C$2:$C$2261,[2]Sheet!$J$2:$J$2261,FALSE,0,1)</f>
        <v>73823900</v>
      </c>
      <c r="S248" s="15">
        <f>+R248/Q248</f>
        <v>0.98104850498338869</v>
      </c>
      <c r="T248" s="15"/>
      <c r="U248" s="15"/>
      <c r="V248" s="15"/>
      <c r="W248" s="19">
        <v>20000000</v>
      </c>
      <c r="X248" s="19"/>
      <c r="Y248" s="19"/>
      <c r="Z248" s="19"/>
      <c r="AA248" s="19"/>
      <c r="AB248" s="19"/>
      <c r="AC248" s="19"/>
      <c r="AD248" s="19"/>
      <c r="AE248" s="19"/>
      <c r="AF248" s="19"/>
      <c r="AG248" s="19"/>
      <c r="AH248" s="19"/>
      <c r="AI248" s="19"/>
      <c r="AJ248" s="12"/>
      <c r="AK248" s="19">
        <f t="shared" si="52"/>
        <v>20000000</v>
      </c>
      <c r="AL248" s="19">
        <v>680000000</v>
      </c>
      <c r="AM248" s="19"/>
      <c r="AN248" s="19"/>
      <c r="AO248" s="19"/>
      <c r="AP248" s="19"/>
      <c r="AQ248" s="19"/>
      <c r="AR248" s="19"/>
      <c r="AS248" s="19"/>
      <c r="AT248" s="19"/>
      <c r="AU248" s="19"/>
      <c r="AV248" s="19">
        <v>0</v>
      </c>
      <c r="AW248" s="19"/>
      <c r="AX248" s="19"/>
      <c r="AY248" s="19"/>
      <c r="AZ248" s="19">
        <f t="shared" si="53"/>
        <v>680000000</v>
      </c>
      <c r="BA248" s="19">
        <v>680000000</v>
      </c>
      <c r="BB248" s="19"/>
      <c r="BC248" s="19"/>
      <c r="BD248" s="19"/>
      <c r="BE248" s="19"/>
      <c r="BF248" s="19"/>
      <c r="BG248" s="19"/>
      <c r="BH248" s="19"/>
      <c r="BI248" s="19"/>
      <c r="BJ248" s="19"/>
      <c r="BK248" s="19">
        <v>0</v>
      </c>
      <c r="BL248" s="19"/>
      <c r="BM248" s="19"/>
      <c r="BN248" s="19"/>
      <c r="BO248" s="19">
        <f t="shared" si="54"/>
        <v>680000000</v>
      </c>
      <c r="BP248" s="19">
        <v>620000000</v>
      </c>
      <c r="BQ248" s="19"/>
      <c r="BR248" s="19"/>
      <c r="BS248" s="19"/>
      <c r="BT248" s="19"/>
      <c r="BU248" s="19"/>
      <c r="BV248" s="19"/>
      <c r="BW248" s="19"/>
      <c r="BX248" s="19"/>
      <c r="BY248" s="19"/>
      <c r="BZ248" s="19">
        <v>0</v>
      </c>
      <c r="CA248" s="19"/>
      <c r="CB248" s="19"/>
      <c r="CC248" s="24" t="s">
        <v>102</v>
      </c>
      <c r="CD248" s="19">
        <f t="shared" si="55"/>
        <v>620000000</v>
      </c>
      <c r="CE248" s="20">
        <v>2024258990051</v>
      </c>
      <c r="CF248" s="48" t="str">
        <f>+_xlfn.XLOOKUP(P248,'[1]x METAS'!$AD$3:$AD$408,'[1]x METAS'!$AF$3:$AF$408,FALSE,0,1)</f>
        <v xml:space="preserve">Secretaría de Transporte y Movilidad </v>
      </c>
    </row>
    <row r="249" spans="1:84" hidden="1" x14ac:dyDescent="0.25">
      <c r="A249" s="49" t="s">
        <v>872</v>
      </c>
      <c r="B249" s="12" t="s">
        <v>445</v>
      </c>
      <c r="C249" s="12" t="s">
        <v>446</v>
      </c>
      <c r="D249" s="13">
        <v>240902202</v>
      </c>
      <c r="E249" s="12" t="s">
        <v>873</v>
      </c>
      <c r="F249" s="12" t="s">
        <v>874</v>
      </c>
      <c r="G249" s="14">
        <v>2</v>
      </c>
      <c r="H249" s="12" t="s">
        <v>114</v>
      </c>
      <c r="I249" s="14">
        <v>0</v>
      </c>
      <c r="J249" s="14"/>
      <c r="K249" s="15" t="e">
        <f t="shared" si="46"/>
        <v>#DIV/0!</v>
      </c>
      <c r="L249" s="15"/>
      <c r="M249" s="14">
        <v>2</v>
      </c>
      <c r="N249" s="14">
        <v>2</v>
      </c>
      <c r="O249" s="16">
        <v>2</v>
      </c>
      <c r="P249" s="16" t="str">
        <f>+_xlfn.XLOOKUP(F249,'[1]x METAS'!$X$3:$X$408,'[1]x METAS'!$AD$3:$AD$408,FALSE,0,1)</f>
        <v>Implementar  2 estrategias pedagógicas en las Instituciones Educativas Municipales, dirigidas al conocimiento pleno y constante de las normas de tránsito, transporte y seguridad vial, para impulsar la cultura ciudadana.</v>
      </c>
      <c r="Q249" s="17" t="b">
        <f>+_xlfn.XLOOKUP(P249,[2]Sheet!$C$6:$C$2261,[2]Sheet!$G$6:$G$2261,FALSE,0,1)</f>
        <v>0</v>
      </c>
      <c r="R249" s="16"/>
      <c r="S249" s="16"/>
      <c r="T249" s="16"/>
      <c r="U249" s="16"/>
      <c r="V249" s="16"/>
      <c r="W249" s="19">
        <v>0</v>
      </c>
      <c r="X249" s="19"/>
      <c r="Y249" s="19"/>
      <c r="Z249" s="19"/>
      <c r="AA249" s="19"/>
      <c r="AB249" s="19"/>
      <c r="AC249" s="19"/>
      <c r="AD249" s="19"/>
      <c r="AE249" s="19"/>
      <c r="AF249" s="19"/>
      <c r="AG249" s="19"/>
      <c r="AH249" s="19"/>
      <c r="AI249" s="19"/>
      <c r="AJ249" s="12"/>
      <c r="AK249" s="19">
        <f t="shared" si="52"/>
        <v>0</v>
      </c>
      <c r="AL249" s="19">
        <v>120000000</v>
      </c>
      <c r="AM249" s="19"/>
      <c r="AN249" s="19"/>
      <c r="AO249" s="19"/>
      <c r="AP249" s="19"/>
      <c r="AQ249" s="19"/>
      <c r="AR249" s="19"/>
      <c r="AS249" s="19"/>
      <c r="AT249" s="19"/>
      <c r="AU249" s="19"/>
      <c r="AV249" s="19">
        <v>0</v>
      </c>
      <c r="AW249" s="19"/>
      <c r="AX249" s="19"/>
      <c r="AY249" s="19"/>
      <c r="AZ249" s="19">
        <f t="shared" si="53"/>
        <v>120000000</v>
      </c>
      <c r="BA249" s="19">
        <v>130000000</v>
      </c>
      <c r="BB249" s="19"/>
      <c r="BC249" s="19"/>
      <c r="BD249" s="19"/>
      <c r="BE249" s="19"/>
      <c r="BF249" s="19"/>
      <c r="BG249" s="19"/>
      <c r="BH249" s="19"/>
      <c r="BI249" s="19"/>
      <c r="BJ249" s="19"/>
      <c r="BK249" s="19">
        <v>0</v>
      </c>
      <c r="BL249" s="19"/>
      <c r="BM249" s="19"/>
      <c r="BN249" s="19"/>
      <c r="BO249" s="19">
        <f t="shared" si="54"/>
        <v>130000000</v>
      </c>
      <c r="BP249" s="19">
        <v>150000000</v>
      </c>
      <c r="BQ249" s="19"/>
      <c r="BR249" s="19"/>
      <c r="BS249" s="19"/>
      <c r="BT249" s="19"/>
      <c r="BU249" s="19"/>
      <c r="BV249" s="19"/>
      <c r="BW249" s="19"/>
      <c r="BX249" s="19"/>
      <c r="BY249" s="19"/>
      <c r="BZ249" s="19">
        <v>0</v>
      </c>
      <c r="CA249" s="19"/>
      <c r="CB249" s="19"/>
      <c r="CC249" s="24" t="s">
        <v>102</v>
      </c>
      <c r="CD249" s="19">
        <f t="shared" si="55"/>
        <v>150000000</v>
      </c>
      <c r="CE249" s="20">
        <v>2024258990051</v>
      </c>
      <c r="CF249" s="48" t="str">
        <f>+_xlfn.XLOOKUP(P249,'[1]x METAS'!$AD$3:$AD$408,'[1]x METAS'!$AF$3:$AF$408,FALSE,0,1)</f>
        <v xml:space="preserve">Secretaría de Transporte y Movilidad </v>
      </c>
    </row>
    <row r="250" spans="1:84" hidden="1" x14ac:dyDescent="0.25">
      <c r="A250" s="49" t="s">
        <v>875</v>
      </c>
      <c r="B250" s="12" t="s">
        <v>445</v>
      </c>
      <c r="C250" s="12" t="s">
        <v>446</v>
      </c>
      <c r="D250" s="13">
        <v>240903904</v>
      </c>
      <c r="E250" s="12" t="s">
        <v>876</v>
      </c>
      <c r="F250" s="12" t="s">
        <v>877</v>
      </c>
      <c r="G250" s="14">
        <v>300</v>
      </c>
      <c r="H250" s="12" t="s">
        <v>91</v>
      </c>
      <c r="I250" s="14">
        <v>47</v>
      </c>
      <c r="J250" s="14"/>
      <c r="K250" s="15">
        <f t="shared" si="46"/>
        <v>0</v>
      </c>
      <c r="L250" s="15"/>
      <c r="M250" s="14">
        <v>84</v>
      </c>
      <c r="N250" s="14">
        <v>85</v>
      </c>
      <c r="O250" s="16">
        <v>84</v>
      </c>
      <c r="P250" s="16" t="str">
        <f>+_xlfn.XLOOKUP(F250,'[1]x METAS'!$X$3:$X$408,'[1]x METAS'!$AD$3:$AD$408,FALSE,0,1)</f>
        <v>Instalacion y mantenimiento de 300 dispositivos de señalización vial (Reglamentarias, Preventivas, Informativas, Turisticas, Zonas Escolares y Ciclorrutas)
y otros dispositvos de control vial.</v>
      </c>
      <c r="Q250" s="17">
        <f>+_xlfn.XLOOKUP(P250,[2]Sheet!$C$6:$C$2261,[2]Sheet!$G$6:$G$2261,FALSE,0,1)</f>
        <v>51150000.130000003</v>
      </c>
      <c r="R250" s="18">
        <f>+_xlfn.XLOOKUP(P250,[2]Sheet!$C$2:$C$2261,[2]Sheet!$J$2:$J$2261,FALSE,0,1)</f>
        <v>39937289.399999999</v>
      </c>
      <c r="S250" s="15">
        <f t="shared" ref="S250:S252" si="57">+R250/Q250</f>
        <v>0.78078766956984558</v>
      </c>
      <c r="T250" s="15"/>
      <c r="U250" s="15"/>
      <c r="V250" s="15"/>
      <c r="W250" s="19">
        <v>19478326</v>
      </c>
      <c r="X250" s="19"/>
      <c r="Y250" s="19"/>
      <c r="Z250" s="19"/>
      <c r="AA250" s="19"/>
      <c r="AB250" s="19"/>
      <c r="AC250" s="19"/>
      <c r="AD250" s="19"/>
      <c r="AE250" s="19"/>
      <c r="AF250" s="19"/>
      <c r="AG250" s="19"/>
      <c r="AH250" s="19"/>
      <c r="AI250" s="19"/>
      <c r="AJ250" s="12"/>
      <c r="AK250" s="19">
        <f t="shared" si="52"/>
        <v>19478326</v>
      </c>
      <c r="AL250" s="19">
        <v>0</v>
      </c>
      <c r="AM250" s="19"/>
      <c r="AN250" s="19"/>
      <c r="AO250" s="19"/>
      <c r="AP250" s="19"/>
      <c r="AQ250" s="19"/>
      <c r="AR250" s="19"/>
      <c r="AS250" s="19"/>
      <c r="AT250" s="19"/>
      <c r="AU250" s="19"/>
      <c r="AV250" s="19">
        <v>666666666.66666698</v>
      </c>
      <c r="AW250" s="19"/>
      <c r="AX250" s="19"/>
      <c r="AY250" s="19"/>
      <c r="AZ250" s="19">
        <f t="shared" si="53"/>
        <v>666666666.66666698</v>
      </c>
      <c r="BA250" s="19">
        <v>0</v>
      </c>
      <c r="BB250" s="19"/>
      <c r="BC250" s="19"/>
      <c r="BD250" s="19"/>
      <c r="BE250" s="19"/>
      <c r="BF250" s="19"/>
      <c r="BG250" s="19"/>
      <c r="BH250" s="19"/>
      <c r="BI250" s="19"/>
      <c r="BJ250" s="19"/>
      <c r="BK250" s="19">
        <v>666666666.66666698</v>
      </c>
      <c r="BL250" s="19"/>
      <c r="BM250" s="19"/>
      <c r="BN250" s="19"/>
      <c r="BO250" s="19">
        <f t="shared" si="54"/>
        <v>666666666.66666698</v>
      </c>
      <c r="BP250" s="19">
        <v>0</v>
      </c>
      <c r="BQ250" s="19"/>
      <c r="BR250" s="19"/>
      <c r="BS250" s="19"/>
      <c r="BT250" s="19"/>
      <c r="BU250" s="19"/>
      <c r="BV250" s="19"/>
      <c r="BW250" s="19"/>
      <c r="BX250" s="19"/>
      <c r="BY250" s="19"/>
      <c r="BZ250" s="19">
        <v>666666666.66666698</v>
      </c>
      <c r="CA250" s="19"/>
      <c r="CB250" s="19"/>
      <c r="CC250" s="24" t="s">
        <v>102</v>
      </c>
      <c r="CD250" s="19">
        <f t="shared" si="55"/>
        <v>666666666.66666698</v>
      </c>
      <c r="CE250" s="20">
        <v>2024258990051</v>
      </c>
      <c r="CF250" s="48" t="str">
        <f>+_xlfn.XLOOKUP(P250,'[1]x METAS'!$AD$3:$AD$408,'[1]x METAS'!$AF$3:$AF$408,FALSE,0,1)</f>
        <v xml:space="preserve">Secretaría de Transporte y Movilidad </v>
      </c>
    </row>
    <row r="251" spans="1:84" hidden="1" x14ac:dyDescent="0.25">
      <c r="A251" s="49" t="s">
        <v>878</v>
      </c>
      <c r="B251" s="12" t="s">
        <v>445</v>
      </c>
      <c r="C251" s="12" t="s">
        <v>446</v>
      </c>
      <c r="D251" s="13">
        <v>240903905</v>
      </c>
      <c r="E251" s="12" t="s">
        <v>879</v>
      </c>
      <c r="F251" s="12" t="s">
        <v>880</v>
      </c>
      <c r="G251" s="14">
        <v>50000</v>
      </c>
      <c r="H251" s="12" t="s">
        <v>91</v>
      </c>
      <c r="I251" s="14">
        <v>5906</v>
      </c>
      <c r="J251" s="14"/>
      <c r="K251" s="15">
        <f t="shared" si="46"/>
        <v>0</v>
      </c>
      <c r="L251" s="15"/>
      <c r="M251" s="14">
        <v>14698</v>
      </c>
      <c r="N251" s="14">
        <v>14698</v>
      </c>
      <c r="O251" s="16">
        <v>14698</v>
      </c>
      <c r="P251" s="16" t="str">
        <f>+_xlfn.XLOOKUP(F251,'[1]x METAS'!$X$3:$X$408,'[1]x METAS'!$AD$3:$AD$408,FALSE,0,1)</f>
        <v>Demarcar 50.000 metros lineales de vía con demarcación longitudinales en zonas urbanas y rurales (inclyendo zonas escolares y ciclorruta)</v>
      </c>
      <c r="Q251" s="17">
        <f>+_xlfn.XLOOKUP(P251,[2]Sheet!$C$6:$C$2261,[2]Sheet!$G$6:$G$2261,FALSE,0,1)</f>
        <v>30000000</v>
      </c>
      <c r="R251" s="18">
        <f>+_xlfn.XLOOKUP(P251,[2]Sheet!$C$2:$C$2261,[2]Sheet!$J$2:$J$2261,FALSE,0,1)</f>
        <v>30000000</v>
      </c>
      <c r="S251" s="15">
        <f t="shared" si="57"/>
        <v>1</v>
      </c>
      <c r="T251" s="15"/>
      <c r="U251" s="15"/>
      <c r="V251" s="15"/>
      <c r="W251" s="19">
        <v>49200734</v>
      </c>
      <c r="X251" s="19"/>
      <c r="Y251" s="19"/>
      <c r="Z251" s="19"/>
      <c r="AA251" s="19"/>
      <c r="AB251" s="19"/>
      <c r="AC251" s="19"/>
      <c r="AD251" s="19"/>
      <c r="AE251" s="19"/>
      <c r="AF251" s="19"/>
      <c r="AG251" s="19"/>
      <c r="AH251" s="19"/>
      <c r="AI251" s="19"/>
      <c r="AJ251" s="12"/>
      <c r="AK251" s="19">
        <f t="shared" si="52"/>
        <v>49200734</v>
      </c>
      <c r="AL251" s="19">
        <v>166666667</v>
      </c>
      <c r="AM251" s="19"/>
      <c r="AN251" s="19"/>
      <c r="AO251" s="19"/>
      <c r="AP251" s="19"/>
      <c r="AQ251" s="19"/>
      <c r="AR251" s="19"/>
      <c r="AS251" s="19"/>
      <c r="AT251" s="19"/>
      <c r="AU251" s="19"/>
      <c r="AV251" s="19">
        <v>266666666.66666701</v>
      </c>
      <c r="AW251" s="19"/>
      <c r="AX251" s="19"/>
      <c r="AY251" s="19"/>
      <c r="AZ251" s="19">
        <f t="shared" si="53"/>
        <v>433333333.66666698</v>
      </c>
      <c r="BA251" s="19">
        <v>166666667</v>
      </c>
      <c r="BB251" s="19"/>
      <c r="BC251" s="19"/>
      <c r="BD251" s="19"/>
      <c r="BE251" s="19"/>
      <c r="BF251" s="19"/>
      <c r="BG251" s="19"/>
      <c r="BH251" s="19"/>
      <c r="BI251" s="19"/>
      <c r="BJ251" s="19"/>
      <c r="BK251" s="19">
        <v>266666666.66666701</v>
      </c>
      <c r="BL251" s="19"/>
      <c r="BM251" s="19"/>
      <c r="BN251" s="19"/>
      <c r="BO251" s="19">
        <f t="shared" si="54"/>
        <v>433333333.66666698</v>
      </c>
      <c r="BP251" s="19">
        <v>166666667</v>
      </c>
      <c r="BQ251" s="19"/>
      <c r="BR251" s="19"/>
      <c r="BS251" s="19"/>
      <c r="BT251" s="19"/>
      <c r="BU251" s="19"/>
      <c r="BV251" s="19"/>
      <c r="BW251" s="19"/>
      <c r="BX251" s="19"/>
      <c r="BY251" s="19"/>
      <c r="BZ251" s="19">
        <v>266666666.66666701</v>
      </c>
      <c r="CA251" s="19"/>
      <c r="CB251" s="19"/>
      <c r="CC251" s="24" t="s">
        <v>102</v>
      </c>
      <c r="CD251" s="19">
        <f t="shared" si="55"/>
        <v>433333333.66666698</v>
      </c>
      <c r="CE251" s="20">
        <v>2024258990051</v>
      </c>
      <c r="CF251" s="48" t="str">
        <f>+_xlfn.XLOOKUP(P251,'[1]x METAS'!$AD$3:$AD$408,'[1]x METAS'!$AF$3:$AF$408,FALSE,0,1)</f>
        <v xml:space="preserve">Secretaría de Transporte y Movilidad </v>
      </c>
    </row>
    <row r="252" spans="1:84" hidden="1" x14ac:dyDescent="0.25">
      <c r="A252" s="49" t="s">
        <v>881</v>
      </c>
      <c r="B252" s="12" t="s">
        <v>445</v>
      </c>
      <c r="C252" s="12" t="s">
        <v>446</v>
      </c>
      <c r="D252" s="13">
        <v>240903906</v>
      </c>
      <c r="E252" s="12" t="s">
        <v>882</v>
      </c>
      <c r="F252" s="12" t="s">
        <v>883</v>
      </c>
      <c r="G252" s="14">
        <v>4500</v>
      </c>
      <c r="H252" s="12" t="s">
        <v>91</v>
      </c>
      <c r="I252" s="14">
        <v>400</v>
      </c>
      <c r="J252" s="14"/>
      <c r="K252" s="15">
        <f t="shared" si="46"/>
        <v>0</v>
      </c>
      <c r="L252" s="15"/>
      <c r="M252" s="14">
        <v>1366</v>
      </c>
      <c r="N252" s="14">
        <v>1367</v>
      </c>
      <c r="O252" s="16">
        <v>1367</v>
      </c>
      <c r="P252" s="16" t="str">
        <f>+_xlfn.XLOOKUP(F252,'[1]x METAS'!$X$3:$X$408,'[1]x METAS'!$AD$3:$AD$408,FALSE,0,1)</f>
        <v>Demarcar 4.500 metros cuadrados de vías con demarcación transversal en zonas urbanas y rurales (incluyendo zonas escolares y ciclorruta)</v>
      </c>
      <c r="Q252" s="17">
        <f>+_xlfn.XLOOKUP(P252,[2]Sheet!$C$6:$C$2261,[2]Sheet!$G$6:$G$2261,FALSE,0,1)</f>
        <v>30000000</v>
      </c>
      <c r="R252" s="18">
        <f>+_xlfn.XLOOKUP(P252,[2]Sheet!$C$2:$C$2261,[2]Sheet!$J$2:$J$2261,FALSE,0,1)</f>
        <v>30000000</v>
      </c>
      <c r="S252" s="15">
        <f t="shared" si="57"/>
        <v>1</v>
      </c>
      <c r="T252" s="15"/>
      <c r="U252" s="15"/>
      <c r="V252" s="15"/>
      <c r="W252" s="19">
        <v>26704800</v>
      </c>
      <c r="X252" s="19"/>
      <c r="Y252" s="19"/>
      <c r="Z252" s="19"/>
      <c r="AA252" s="19"/>
      <c r="AB252" s="19"/>
      <c r="AC252" s="19"/>
      <c r="AD252" s="19"/>
      <c r="AE252" s="19"/>
      <c r="AF252" s="19"/>
      <c r="AG252" s="19"/>
      <c r="AH252" s="19"/>
      <c r="AI252" s="19"/>
      <c r="AJ252" s="12"/>
      <c r="AK252" s="19">
        <f t="shared" si="52"/>
        <v>26704800</v>
      </c>
      <c r="AL252" s="19">
        <v>0</v>
      </c>
      <c r="AM252" s="19"/>
      <c r="AN252" s="19"/>
      <c r="AO252" s="19"/>
      <c r="AP252" s="19"/>
      <c r="AQ252" s="19"/>
      <c r="AR252" s="19"/>
      <c r="AS252" s="19"/>
      <c r="AT252" s="19"/>
      <c r="AU252" s="19"/>
      <c r="AV252" s="19">
        <v>400000000</v>
      </c>
      <c r="AW252" s="19"/>
      <c r="AX252" s="19"/>
      <c r="AY252" s="19"/>
      <c r="AZ252" s="19">
        <f t="shared" si="53"/>
        <v>400000000</v>
      </c>
      <c r="BA252" s="19">
        <v>0</v>
      </c>
      <c r="BB252" s="19"/>
      <c r="BC252" s="19"/>
      <c r="BD252" s="19"/>
      <c r="BE252" s="19"/>
      <c r="BF252" s="19"/>
      <c r="BG252" s="19"/>
      <c r="BH252" s="19"/>
      <c r="BI252" s="19"/>
      <c r="BJ252" s="19"/>
      <c r="BK252" s="19">
        <v>400000000</v>
      </c>
      <c r="BL252" s="19"/>
      <c r="BM252" s="19"/>
      <c r="BN252" s="19"/>
      <c r="BO252" s="19">
        <f t="shared" si="54"/>
        <v>400000000</v>
      </c>
      <c r="BP252" s="19">
        <v>0</v>
      </c>
      <c r="BQ252" s="19"/>
      <c r="BR252" s="19"/>
      <c r="BS252" s="19"/>
      <c r="BT252" s="19"/>
      <c r="BU252" s="19"/>
      <c r="BV252" s="19"/>
      <c r="BW252" s="19"/>
      <c r="BX252" s="19"/>
      <c r="BY252" s="19"/>
      <c r="BZ252" s="19">
        <v>400000000</v>
      </c>
      <c r="CA252" s="19"/>
      <c r="CB252" s="19"/>
      <c r="CC252" s="24" t="s">
        <v>102</v>
      </c>
      <c r="CD252" s="19">
        <f t="shared" si="55"/>
        <v>400000000</v>
      </c>
      <c r="CE252" s="20">
        <v>2024258990051</v>
      </c>
      <c r="CF252" s="48" t="str">
        <f>+_xlfn.XLOOKUP(P252,'[1]x METAS'!$AD$3:$AD$408,'[1]x METAS'!$AF$3:$AF$408,FALSE,0,1)</f>
        <v xml:space="preserve">Secretaría de Transporte y Movilidad </v>
      </c>
    </row>
    <row r="253" spans="1:84" hidden="1" x14ac:dyDescent="0.25">
      <c r="A253" s="49" t="s">
        <v>884</v>
      </c>
      <c r="B253" s="12" t="s">
        <v>445</v>
      </c>
      <c r="C253" s="12" t="s">
        <v>446</v>
      </c>
      <c r="D253" s="13">
        <v>240801200</v>
      </c>
      <c r="E253" s="12" t="s">
        <v>885</v>
      </c>
      <c r="F253" s="12" t="s">
        <v>886</v>
      </c>
      <c r="G253" s="14">
        <v>15</v>
      </c>
      <c r="H253" s="12" t="s">
        <v>91</v>
      </c>
      <c r="I253" s="14">
        <v>0</v>
      </c>
      <c r="J253" s="14"/>
      <c r="K253" s="15" t="e">
        <f t="shared" si="46"/>
        <v>#DIV/0!</v>
      </c>
      <c r="L253" s="15"/>
      <c r="M253" s="14">
        <v>5</v>
      </c>
      <c r="N253" s="14">
        <v>5</v>
      </c>
      <c r="O253" s="16">
        <v>5</v>
      </c>
      <c r="P253" s="16" t="str">
        <f>+_xlfn.XLOOKUP(F253,'[1]x METAS'!$X$3:$X$408,'[1]x METAS'!$AD$3:$AD$408,FALSE,0,1)</f>
        <v>Aumentar a 15 los ciclo parqueaderos instalados</v>
      </c>
      <c r="Q253" s="17" t="b">
        <f>+_xlfn.XLOOKUP(P253,[2]Sheet!$C$6:$C$2261,[2]Sheet!$G$6:$G$2261,FALSE,0,1)</f>
        <v>0</v>
      </c>
      <c r="R253" s="16"/>
      <c r="S253" s="16"/>
      <c r="T253" s="16"/>
      <c r="U253" s="16"/>
      <c r="V253" s="16"/>
      <c r="W253" s="19">
        <v>0</v>
      </c>
      <c r="X253" s="19"/>
      <c r="Y253" s="19"/>
      <c r="Z253" s="19"/>
      <c r="AA253" s="19"/>
      <c r="AB253" s="19"/>
      <c r="AC253" s="19"/>
      <c r="AD253" s="19"/>
      <c r="AE253" s="19"/>
      <c r="AF253" s="19"/>
      <c r="AG253" s="19"/>
      <c r="AH253" s="19"/>
      <c r="AI253" s="19"/>
      <c r="AJ253" s="12"/>
      <c r="AK253" s="19">
        <f t="shared" si="52"/>
        <v>0</v>
      </c>
      <c r="AL253" s="19">
        <v>50000000</v>
      </c>
      <c r="AM253" s="19"/>
      <c r="AN253" s="19"/>
      <c r="AO253" s="19"/>
      <c r="AP253" s="19"/>
      <c r="AQ253" s="19"/>
      <c r="AR253" s="19"/>
      <c r="AS253" s="19"/>
      <c r="AT253" s="19"/>
      <c r="AU253" s="19"/>
      <c r="AV253" s="19">
        <v>0</v>
      </c>
      <c r="AW253" s="19"/>
      <c r="AX253" s="19"/>
      <c r="AY253" s="19"/>
      <c r="AZ253" s="19">
        <f t="shared" si="53"/>
        <v>50000000</v>
      </c>
      <c r="BA253" s="19">
        <v>50000000</v>
      </c>
      <c r="BB253" s="19"/>
      <c r="BC253" s="19"/>
      <c r="BD253" s="19"/>
      <c r="BE253" s="19"/>
      <c r="BF253" s="19"/>
      <c r="BG253" s="19"/>
      <c r="BH253" s="19"/>
      <c r="BI253" s="19"/>
      <c r="BJ253" s="19"/>
      <c r="BK253" s="19">
        <v>0</v>
      </c>
      <c r="BL253" s="19"/>
      <c r="BM253" s="19"/>
      <c r="BN253" s="19"/>
      <c r="BO253" s="19">
        <f t="shared" si="54"/>
        <v>50000000</v>
      </c>
      <c r="BP253" s="19">
        <v>50000000</v>
      </c>
      <c r="BQ253" s="19"/>
      <c r="BR253" s="19"/>
      <c r="BS253" s="19"/>
      <c r="BT253" s="19"/>
      <c r="BU253" s="19"/>
      <c r="BV253" s="19"/>
      <c r="BW253" s="19"/>
      <c r="BX253" s="19"/>
      <c r="BY253" s="19"/>
      <c r="BZ253" s="19">
        <v>0</v>
      </c>
      <c r="CA253" s="19"/>
      <c r="CB253" s="19"/>
      <c r="CC253" s="24" t="s">
        <v>102</v>
      </c>
      <c r="CD253" s="19">
        <f t="shared" si="55"/>
        <v>50000000</v>
      </c>
      <c r="CE253" s="20">
        <v>2024258990050</v>
      </c>
      <c r="CF253" s="48" t="str">
        <f>+_xlfn.XLOOKUP(P253,'[1]x METAS'!$AD$3:$AD$408,'[1]x METAS'!$AF$3:$AF$408,FALSE,0,1)</f>
        <v xml:space="preserve">Secretaría de Transporte y Movilidad </v>
      </c>
    </row>
    <row r="254" spans="1:84" hidden="1" x14ac:dyDescent="0.25">
      <c r="A254" s="49" t="s">
        <v>887</v>
      </c>
      <c r="B254" s="12" t="s">
        <v>445</v>
      </c>
      <c r="C254" s="12" t="s">
        <v>446</v>
      </c>
      <c r="D254" s="13">
        <v>240801800</v>
      </c>
      <c r="E254" s="12" t="s">
        <v>147</v>
      </c>
      <c r="F254" s="12" t="s">
        <v>888</v>
      </c>
      <c r="G254" s="14">
        <v>3</v>
      </c>
      <c r="H254" s="12" t="s">
        <v>114</v>
      </c>
      <c r="I254" s="14">
        <v>0</v>
      </c>
      <c r="J254" s="14"/>
      <c r="K254" s="15" t="e">
        <f t="shared" si="46"/>
        <v>#DIV/0!</v>
      </c>
      <c r="L254" s="15"/>
      <c r="M254" s="14">
        <v>1</v>
      </c>
      <c r="N254" s="14">
        <v>2</v>
      </c>
      <c r="O254" s="16">
        <v>3</v>
      </c>
      <c r="P254" s="16" t="str">
        <f>+_xlfn.XLOOKUP(F254,'[1]x METAS'!$X$3:$X$408,'[1]x METAS'!$AD$3:$AD$408,FALSE,0,1)</f>
        <v>Implementar tres programas del Plan de acción de la Política Pública de la Bicicleta</v>
      </c>
      <c r="Q254" s="17" t="b">
        <f>+_xlfn.XLOOKUP(P254,[2]Sheet!$C$6:$C$2261,[2]Sheet!$G$6:$G$2261,FALSE,0,1)</f>
        <v>0</v>
      </c>
      <c r="R254" s="16"/>
      <c r="S254" s="16"/>
      <c r="T254" s="16"/>
      <c r="U254" s="16"/>
      <c r="V254" s="16"/>
      <c r="W254" s="19">
        <v>0</v>
      </c>
      <c r="X254" s="19"/>
      <c r="Y254" s="19"/>
      <c r="Z254" s="19"/>
      <c r="AA254" s="19"/>
      <c r="AB254" s="19"/>
      <c r="AC254" s="19"/>
      <c r="AD254" s="19"/>
      <c r="AE254" s="19"/>
      <c r="AF254" s="19"/>
      <c r="AG254" s="19"/>
      <c r="AH254" s="19"/>
      <c r="AI254" s="19"/>
      <c r="AJ254" s="12"/>
      <c r="AK254" s="19">
        <f t="shared" si="52"/>
        <v>0</v>
      </c>
      <c r="AL254" s="19">
        <v>150000000</v>
      </c>
      <c r="AM254" s="19"/>
      <c r="AN254" s="19"/>
      <c r="AO254" s="19"/>
      <c r="AP254" s="19"/>
      <c r="AQ254" s="19"/>
      <c r="AR254" s="19"/>
      <c r="AS254" s="19"/>
      <c r="AT254" s="19"/>
      <c r="AU254" s="19"/>
      <c r="AV254" s="19">
        <v>0</v>
      </c>
      <c r="AW254" s="19"/>
      <c r="AX254" s="19"/>
      <c r="AY254" s="19"/>
      <c r="AZ254" s="19">
        <f t="shared" si="53"/>
        <v>150000000</v>
      </c>
      <c r="BA254" s="19">
        <v>150000000</v>
      </c>
      <c r="BB254" s="19"/>
      <c r="BC254" s="19"/>
      <c r="BD254" s="19"/>
      <c r="BE254" s="19"/>
      <c r="BF254" s="19"/>
      <c r="BG254" s="19"/>
      <c r="BH254" s="19"/>
      <c r="BI254" s="19"/>
      <c r="BJ254" s="19"/>
      <c r="BK254" s="19">
        <v>0</v>
      </c>
      <c r="BL254" s="19"/>
      <c r="BM254" s="19"/>
      <c r="BN254" s="19"/>
      <c r="BO254" s="19">
        <f t="shared" si="54"/>
        <v>150000000</v>
      </c>
      <c r="BP254" s="19">
        <v>100000000</v>
      </c>
      <c r="BQ254" s="19"/>
      <c r="BR254" s="19"/>
      <c r="BS254" s="19"/>
      <c r="BT254" s="19"/>
      <c r="BU254" s="19"/>
      <c r="BV254" s="19"/>
      <c r="BW254" s="19"/>
      <c r="BX254" s="19"/>
      <c r="BY254" s="19"/>
      <c r="BZ254" s="19">
        <v>0</v>
      </c>
      <c r="CA254" s="19"/>
      <c r="CB254" s="19"/>
      <c r="CC254" s="24" t="s">
        <v>102</v>
      </c>
      <c r="CD254" s="19">
        <f t="shared" si="55"/>
        <v>100000000</v>
      </c>
      <c r="CE254" s="20">
        <v>2024258990050</v>
      </c>
      <c r="CF254" s="48" t="str">
        <f>+_xlfn.XLOOKUP(P254,'[1]x METAS'!$AD$3:$AD$408,'[1]x METAS'!$AF$3:$AF$408,FALSE,0,1)</f>
        <v xml:space="preserve">Secretaría de Transporte y Movilidad </v>
      </c>
    </row>
    <row r="255" spans="1:84" hidden="1" x14ac:dyDescent="0.25">
      <c r="A255" s="49" t="s">
        <v>889</v>
      </c>
      <c r="B255" s="30" t="s">
        <v>890</v>
      </c>
      <c r="C255" s="30" t="s">
        <v>891</v>
      </c>
      <c r="D255" s="13">
        <v>220100605</v>
      </c>
      <c r="E255" s="12" t="s">
        <v>892</v>
      </c>
      <c r="F255" s="12" t="s">
        <v>893</v>
      </c>
      <c r="G255" s="14">
        <v>45</v>
      </c>
      <c r="H255" s="12" t="s">
        <v>91</v>
      </c>
      <c r="I255" s="14">
        <v>5</v>
      </c>
      <c r="J255" s="14"/>
      <c r="K255" s="15">
        <f t="shared" si="46"/>
        <v>0</v>
      </c>
      <c r="L255" s="15"/>
      <c r="M255" s="14">
        <v>15</v>
      </c>
      <c r="N255" s="14">
        <v>15</v>
      </c>
      <c r="O255" s="16">
        <v>10</v>
      </c>
      <c r="P255" s="16" t="str">
        <f>+_xlfn.XLOOKUP(F255,'[1]x METAS'!$X$3:$X$408,'[1]x METAS'!$AD$3:$AD$408,FALSE,0,1)</f>
        <v>Acompañar a 45 Prestadores de Educación Inicial en la formulación de su propuesta pedagógica</v>
      </c>
      <c r="Q255" s="17">
        <f>+_xlfn.XLOOKUP(P255,[2]Sheet!$C$6:$C$2261,[2]Sheet!$G$6:$G$2261,FALSE,0,1)</f>
        <v>4320000</v>
      </c>
      <c r="R255" s="18">
        <f>+_xlfn.XLOOKUP(P255,[2]Sheet!$C$2:$C$2261,[2]Sheet!$J$2:$J$2261,FALSE,0,1)</f>
        <v>4320000</v>
      </c>
      <c r="S255" s="15">
        <f t="shared" ref="S255:S258" si="58">+R255/Q255</f>
        <v>1</v>
      </c>
      <c r="T255" s="15"/>
      <c r="U255" s="15"/>
      <c r="V255" s="15"/>
      <c r="W255" s="19">
        <v>11112000</v>
      </c>
      <c r="X255" s="19"/>
      <c r="Y255" s="19"/>
      <c r="Z255" s="19"/>
      <c r="AA255" s="19"/>
      <c r="AB255" s="19"/>
      <c r="AC255" s="19"/>
      <c r="AD255" s="19"/>
      <c r="AE255" s="19"/>
      <c r="AF255" s="19"/>
      <c r="AG255" s="19"/>
      <c r="AH255" s="19"/>
      <c r="AI255" s="19"/>
      <c r="AJ255" s="12"/>
      <c r="AK255" s="19">
        <f t="shared" si="52"/>
        <v>11112000</v>
      </c>
      <c r="AL255" s="19">
        <v>10729333</v>
      </c>
      <c r="AM255" s="19"/>
      <c r="AN255" s="19"/>
      <c r="AO255" s="19"/>
      <c r="AP255" s="19"/>
      <c r="AQ255" s="19"/>
      <c r="AR255" s="19"/>
      <c r="AS255" s="19"/>
      <c r="AT255" s="19"/>
      <c r="AU255" s="19"/>
      <c r="AV255" s="19"/>
      <c r="AW255" s="19"/>
      <c r="AX255" s="19"/>
      <c r="AY255" s="19"/>
      <c r="AZ255" s="19">
        <f t="shared" si="53"/>
        <v>10729333</v>
      </c>
      <c r="BA255" s="19">
        <v>10729333</v>
      </c>
      <c r="BB255" s="19"/>
      <c r="BC255" s="19"/>
      <c r="BD255" s="19"/>
      <c r="BE255" s="19"/>
      <c r="BF255" s="19"/>
      <c r="BG255" s="19"/>
      <c r="BH255" s="19"/>
      <c r="BI255" s="19"/>
      <c r="BJ255" s="19"/>
      <c r="BK255" s="19"/>
      <c r="BL255" s="19"/>
      <c r="BM255" s="19"/>
      <c r="BN255" s="19"/>
      <c r="BO255" s="19">
        <f t="shared" si="54"/>
        <v>10729333</v>
      </c>
      <c r="BP255" s="19">
        <v>10729334</v>
      </c>
      <c r="BQ255" s="19"/>
      <c r="BR255" s="19"/>
      <c r="BS255" s="19"/>
      <c r="BT255" s="19"/>
      <c r="BU255" s="19"/>
      <c r="BV255" s="19"/>
      <c r="BW255" s="19"/>
      <c r="BX255" s="19"/>
      <c r="BY255" s="19"/>
      <c r="BZ255" s="19"/>
      <c r="CA255" s="19"/>
      <c r="CB255" s="19"/>
      <c r="CC255" s="24" t="s">
        <v>102</v>
      </c>
      <c r="CD255" s="19">
        <f t="shared" si="55"/>
        <v>10729334</v>
      </c>
      <c r="CE255" s="20">
        <v>2024258990047</v>
      </c>
      <c r="CF255" s="48" t="str">
        <f>+_xlfn.XLOOKUP(P255,'[1]x METAS'!$AD$3:$AD$408,'[1]x METAS'!$AF$3:$AF$408,FALSE,0,1)</f>
        <v>Secretaría de Educación</v>
      </c>
    </row>
    <row r="256" spans="1:84" hidden="1" x14ac:dyDescent="0.25">
      <c r="A256" s="49" t="s">
        <v>894</v>
      </c>
      <c r="B256" s="30" t="s">
        <v>890</v>
      </c>
      <c r="C256" s="30" t="s">
        <v>891</v>
      </c>
      <c r="D256" s="13">
        <v>220101402</v>
      </c>
      <c r="E256" s="12" t="s">
        <v>895</v>
      </c>
      <c r="F256" s="12" t="s">
        <v>896</v>
      </c>
      <c r="G256" s="14">
        <v>24</v>
      </c>
      <c r="H256" s="12" t="s">
        <v>114</v>
      </c>
      <c r="I256" s="14">
        <v>20</v>
      </c>
      <c r="J256" s="14"/>
      <c r="K256" s="15">
        <f t="shared" si="46"/>
        <v>0</v>
      </c>
      <c r="L256" s="15"/>
      <c r="M256" s="14">
        <v>24</v>
      </c>
      <c r="N256" s="14">
        <v>24</v>
      </c>
      <c r="O256" s="16">
        <v>24</v>
      </c>
      <c r="P256" s="16" t="str">
        <f>+_xlfn.XLOOKUP(F256,'[1]x METAS'!$X$3:$X$408,'[1]x METAS'!$AD$3:$AD$408,FALSE,0,1)</f>
        <v>Caracterizar 24 Prestadores Privados de Educación Inicial en sus condiciones de calidad de acuerdo con la Guia 51 del Ministerio de Educación Nacional.</v>
      </c>
      <c r="Q256" s="17">
        <f>+_xlfn.XLOOKUP(P256,[2]Sheet!$C$6:$C$2261,[2]Sheet!$G$6:$G$2261,FALSE,0,1)</f>
        <v>4320000</v>
      </c>
      <c r="R256" s="18">
        <f>+_xlfn.XLOOKUP(P256,[2]Sheet!$C$2:$C$2261,[2]Sheet!$J$2:$J$2261,FALSE,0,1)</f>
        <v>4320000</v>
      </c>
      <c r="S256" s="15">
        <f t="shared" si="58"/>
        <v>1</v>
      </c>
      <c r="T256" s="15"/>
      <c r="U256" s="15"/>
      <c r="V256" s="15"/>
      <c r="W256" s="19">
        <v>6792000</v>
      </c>
      <c r="X256" s="19"/>
      <c r="Y256" s="19"/>
      <c r="Z256" s="19"/>
      <c r="AA256" s="19"/>
      <c r="AB256" s="19">
        <v>4320000</v>
      </c>
      <c r="AC256" s="19"/>
      <c r="AD256" s="19"/>
      <c r="AE256" s="19"/>
      <c r="AF256" s="19"/>
      <c r="AG256" s="19"/>
      <c r="AH256" s="19"/>
      <c r="AI256" s="19"/>
      <c r="AJ256" s="12"/>
      <c r="AK256" s="19">
        <f t="shared" si="52"/>
        <v>11112000</v>
      </c>
      <c r="AL256" s="19">
        <v>10729333</v>
      </c>
      <c r="AM256" s="19"/>
      <c r="AN256" s="19"/>
      <c r="AO256" s="19"/>
      <c r="AP256" s="19"/>
      <c r="AQ256" s="19"/>
      <c r="AR256" s="19"/>
      <c r="AS256" s="19"/>
      <c r="AT256" s="19"/>
      <c r="AU256" s="19"/>
      <c r="AV256" s="19"/>
      <c r="AW256" s="19"/>
      <c r="AX256" s="19"/>
      <c r="AY256" s="19"/>
      <c r="AZ256" s="19">
        <f t="shared" si="53"/>
        <v>10729333</v>
      </c>
      <c r="BA256" s="19">
        <v>10729333</v>
      </c>
      <c r="BB256" s="19"/>
      <c r="BC256" s="19"/>
      <c r="BD256" s="19"/>
      <c r="BE256" s="19"/>
      <c r="BF256" s="19"/>
      <c r="BG256" s="19"/>
      <c r="BH256" s="19"/>
      <c r="BI256" s="19"/>
      <c r="BJ256" s="19"/>
      <c r="BK256" s="19"/>
      <c r="BL256" s="19"/>
      <c r="BM256" s="19"/>
      <c r="BN256" s="19"/>
      <c r="BO256" s="19">
        <f t="shared" si="54"/>
        <v>10729333</v>
      </c>
      <c r="BP256" s="19">
        <v>10729334</v>
      </c>
      <c r="BQ256" s="19"/>
      <c r="BR256" s="19"/>
      <c r="BS256" s="19"/>
      <c r="BT256" s="19"/>
      <c r="BU256" s="19"/>
      <c r="BV256" s="19"/>
      <c r="BW256" s="19"/>
      <c r="BX256" s="19"/>
      <c r="BY256" s="19"/>
      <c r="BZ256" s="19"/>
      <c r="CA256" s="19"/>
      <c r="CB256" s="19"/>
      <c r="CC256" s="24" t="s">
        <v>102</v>
      </c>
      <c r="CD256" s="19">
        <f t="shared" si="55"/>
        <v>10729334</v>
      </c>
      <c r="CE256" s="20">
        <v>2024258990047</v>
      </c>
      <c r="CF256" s="48" t="str">
        <f>+_xlfn.XLOOKUP(P256,'[1]x METAS'!$AD$3:$AD$408,'[1]x METAS'!$AF$3:$AF$408,FALSE,0,1)</f>
        <v>Secretaría de Educación</v>
      </c>
    </row>
    <row r="257" spans="1:84" hidden="1" x14ac:dyDescent="0.25">
      <c r="A257" s="49" t="s">
        <v>897</v>
      </c>
      <c r="B257" s="30" t="s">
        <v>890</v>
      </c>
      <c r="C257" s="30" t="s">
        <v>891</v>
      </c>
      <c r="D257" s="13">
        <v>220101700</v>
      </c>
      <c r="E257" s="12" t="s">
        <v>898</v>
      </c>
      <c r="F257" s="12" t="s">
        <v>899</v>
      </c>
      <c r="G257" s="14">
        <v>1600</v>
      </c>
      <c r="H257" s="12" t="s">
        <v>91</v>
      </c>
      <c r="I257" s="14">
        <v>400</v>
      </c>
      <c r="J257" s="14"/>
      <c r="K257" s="15">
        <f t="shared" si="46"/>
        <v>0</v>
      </c>
      <c r="L257" s="15"/>
      <c r="M257" s="14">
        <v>400</v>
      </c>
      <c r="N257" s="14">
        <v>400</v>
      </c>
      <c r="O257" s="16">
        <v>400</v>
      </c>
      <c r="P257" s="16" t="str">
        <f>+_xlfn.XLOOKUP(F257,'[1]x METAS'!$X$3:$X$408,'[1]x METAS'!$AD$3:$AD$408,FALSE,0,1)</f>
        <v>Beneficiar a 1600 niños y niñas que transitan a grado transición de las instituciones educativas oficiales con estrategias de acogida, bienestar y permanencia</v>
      </c>
      <c r="Q257" s="17">
        <f>+_xlfn.XLOOKUP(P257,[2]Sheet!$C$6:$C$2261,[2]Sheet!$G$6:$G$2261,FALSE,0,1)</f>
        <v>4320000</v>
      </c>
      <c r="R257" s="18">
        <f>+_xlfn.XLOOKUP(P257,[2]Sheet!$C$2:$C$2261,[2]Sheet!$J$2:$J$2261,FALSE,0,1)</f>
        <v>4320000</v>
      </c>
      <c r="S257" s="15">
        <f t="shared" si="58"/>
        <v>1</v>
      </c>
      <c r="T257" s="15"/>
      <c r="U257" s="15"/>
      <c r="V257" s="15"/>
      <c r="W257" s="19">
        <v>11112000</v>
      </c>
      <c r="X257" s="19"/>
      <c r="Y257" s="19"/>
      <c r="Z257" s="19"/>
      <c r="AA257" s="19"/>
      <c r="AB257" s="19"/>
      <c r="AC257" s="19"/>
      <c r="AD257" s="19"/>
      <c r="AE257" s="19"/>
      <c r="AF257" s="19"/>
      <c r="AG257" s="19"/>
      <c r="AH257" s="19"/>
      <c r="AI257" s="19"/>
      <c r="AJ257" s="12"/>
      <c r="AK257" s="19">
        <f t="shared" si="52"/>
        <v>11112000</v>
      </c>
      <c r="AL257" s="19">
        <v>10729333</v>
      </c>
      <c r="AM257" s="19"/>
      <c r="AN257" s="19"/>
      <c r="AO257" s="19"/>
      <c r="AP257" s="19"/>
      <c r="AQ257" s="19"/>
      <c r="AR257" s="19"/>
      <c r="AS257" s="19"/>
      <c r="AT257" s="19"/>
      <c r="AU257" s="19"/>
      <c r="AV257" s="19"/>
      <c r="AW257" s="19"/>
      <c r="AX257" s="19"/>
      <c r="AY257" s="19"/>
      <c r="AZ257" s="19">
        <f t="shared" si="53"/>
        <v>10729333</v>
      </c>
      <c r="BA257" s="19">
        <v>10729333</v>
      </c>
      <c r="BB257" s="19"/>
      <c r="BC257" s="19"/>
      <c r="BD257" s="19"/>
      <c r="BE257" s="19"/>
      <c r="BF257" s="19"/>
      <c r="BG257" s="19"/>
      <c r="BH257" s="19"/>
      <c r="BI257" s="19"/>
      <c r="BJ257" s="19"/>
      <c r="BK257" s="19"/>
      <c r="BL257" s="19"/>
      <c r="BM257" s="19"/>
      <c r="BN257" s="19"/>
      <c r="BO257" s="19">
        <f t="shared" si="54"/>
        <v>10729333</v>
      </c>
      <c r="BP257" s="19">
        <v>10729334</v>
      </c>
      <c r="BQ257" s="19"/>
      <c r="BR257" s="19"/>
      <c r="BS257" s="19"/>
      <c r="BT257" s="19"/>
      <c r="BU257" s="19"/>
      <c r="BV257" s="19"/>
      <c r="BW257" s="19"/>
      <c r="BX257" s="19"/>
      <c r="BY257" s="19"/>
      <c r="BZ257" s="19"/>
      <c r="CA257" s="19"/>
      <c r="CB257" s="19"/>
      <c r="CC257" s="24" t="s">
        <v>102</v>
      </c>
      <c r="CD257" s="19">
        <f t="shared" si="55"/>
        <v>10729334</v>
      </c>
      <c r="CE257" s="20">
        <v>2024258990047</v>
      </c>
      <c r="CF257" s="48" t="str">
        <f>+_xlfn.XLOOKUP(P257,'[1]x METAS'!$AD$3:$AD$408,'[1]x METAS'!$AF$3:$AF$408,FALSE,0,1)</f>
        <v>Secretaría de Educación</v>
      </c>
    </row>
    <row r="258" spans="1:84" hidden="1" x14ac:dyDescent="0.25">
      <c r="A258" s="49" t="s">
        <v>900</v>
      </c>
      <c r="B258" s="30" t="s">
        <v>890</v>
      </c>
      <c r="C258" s="30" t="s">
        <v>891</v>
      </c>
      <c r="D258" s="13">
        <v>220107503</v>
      </c>
      <c r="E258" s="12" t="s">
        <v>901</v>
      </c>
      <c r="F258" s="12" t="s">
        <v>902</v>
      </c>
      <c r="G258" s="14">
        <v>1200</v>
      </c>
      <c r="H258" s="12" t="s">
        <v>91</v>
      </c>
      <c r="I258" s="14">
        <v>300</v>
      </c>
      <c r="J258" s="14"/>
      <c r="K258" s="15">
        <f t="shared" si="46"/>
        <v>0</v>
      </c>
      <c r="L258" s="15"/>
      <c r="M258" s="14">
        <v>300</v>
      </c>
      <c r="N258" s="14">
        <v>300</v>
      </c>
      <c r="O258" s="16">
        <v>300</v>
      </c>
      <c r="P258" s="16" t="str">
        <f>+_xlfn.XLOOKUP(F258,'[1]x METAS'!$X$3:$X$408,'[1]x METAS'!$AD$3:$AD$408,FALSE,0,1)</f>
        <v>Formar a 1200 padres, madres o cuidadores en procesos de desarrollo infantil para el ingreso a la educación formal</v>
      </c>
      <c r="Q258" s="17">
        <f>+_xlfn.XLOOKUP(P258,[2]Sheet!$C$6:$C$2261,[2]Sheet!$G$6:$G$2261,FALSE,0,1)</f>
        <v>4320000</v>
      </c>
      <c r="R258" s="18">
        <f>+_xlfn.XLOOKUP(P258,[2]Sheet!$C$2:$C$2261,[2]Sheet!$J$2:$J$2261,FALSE,0,1)</f>
        <v>4320000</v>
      </c>
      <c r="S258" s="15">
        <f t="shared" si="58"/>
        <v>1</v>
      </c>
      <c r="T258" s="15"/>
      <c r="U258" s="15"/>
      <c r="V258" s="15"/>
      <c r="W258" s="19">
        <v>6792000</v>
      </c>
      <c r="X258" s="19"/>
      <c r="Y258" s="19"/>
      <c r="Z258" s="19"/>
      <c r="AA258" s="19"/>
      <c r="AB258" s="19">
        <v>4320000</v>
      </c>
      <c r="AC258" s="19"/>
      <c r="AD258" s="19"/>
      <c r="AE258" s="19"/>
      <c r="AF258" s="19"/>
      <c r="AG258" s="19"/>
      <c r="AH258" s="19"/>
      <c r="AI258" s="19"/>
      <c r="AJ258" s="12"/>
      <c r="AK258" s="19">
        <f t="shared" si="52"/>
        <v>11112000</v>
      </c>
      <c r="AL258" s="19">
        <v>10729333</v>
      </c>
      <c r="AM258" s="19"/>
      <c r="AN258" s="19"/>
      <c r="AO258" s="19"/>
      <c r="AP258" s="19"/>
      <c r="AQ258" s="19"/>
      <c r="AR258" s="19"/>
      <c r="AS258" s="19"/>
      <c r="AT258" s="19"/>
      <c r="AU258" s="19"/>
      <c r="AV258" s="19"/>
      <c r="AW258" s="19"/>
      <c r="AX258" s="19"/>
      <c r="AY258" s="19"/>
      <c r="AZ258" s="19">
        <f t="shared" si="53"/>
        <v>10729333</v>
      </c>
      <c r="BA258" s="19">
        <v>10729333</v>
      </c>
      <c r="BB258" s="19"/>
      <c r="BC258" s="19"/>
      <c r="BD258" s="19"/>
      <c r="BE258" s="19"/>
      <c r="BF258" s="19"/>
      <c r="BG258" s="19"/>
      <c r="BH258" s="19"/>
      <c r="BI258" s="19"/>
      <c r="BJ258" s="19"/>
      <c r="BK258" s="19"/>
      <c r="BL258" s="19"/>
      <c r="BM258" s="19"/>
      <c r="BN258" s="19"/>
      <c r="BO258" s="19">
        <f t="shared" si="54"/>
        <v>10729333</v>
      </c>
      <c r="BP258" s="19">
        <v>10729334</v>
      </c>
      <c r="BQ258" s="19"/>
      <c r="BR258" s="19"/>
      <c r="BS258" s="19"/>
      <c r="BT258" s="19"/>
      <c r="BU258" s="19"/>
      <c r="BV258" s="19"/>
      <c r="BW258" s="19"/>
      <c r="BX258" s="19"/>
      <c r="BY258" s="19"/>
      <c r="BZ258" s="19"/>
      <c r="CA258" s="19"/>
      <c r="CB258" s="19"/>
      <c r="CC258" s="24" t="s">
        <v>102</v>
      </c>
      <c r="CD258" s="19">
        <f t="shared" si="55"/>
        <v>10729334</v>
      </c>
      <c r="CE258" s="20">
        <v>2024258990047</v>
      </c>
      <c r="CF258" s="48" t="str">
        <f>+_xlfn.XLOOKUP(P258,'[1]x METAS'!$AD$3:$AD$408,'[1]x METAS'!$AF$3:$AF$408,FALSE,0,1)</f>
        <v>Secretaría de Educación</v>
      </c>
    </row>
    <row r="259" spans="1:84" hidden="1" x14ac:dyDescent="0.25">
      <c r="A259" s="49" t="s">
        <v>903</v>
      </c>
      <c r="B259" s="30" t="s">
        <v>890</v>
      </c>
      <c r="C259" s="30" t="s">
        <v>891</v>
      </c>
      <c r="D259" s="13">
        <v>220101700</v>
      </c>
      <c r="E259" s="12" t="s">
        <v>898</v>
      </c>
      <c r="F259" s="12" t="s">
        <v>904</v>
      </c>
      <c r="G259" s="14">
        <v>150</v>
      </c>
      <c r="H259" s="12" t="s">
        <v>114</v>
      </c>
      <c r="I259" s="14">
        <v>100</v>
      </c>
      <c r="J259" s="14"/>
      <c r="K259" s="15">
        <f t="shared" si="46"/>
        <v>0</v>
      </c>
      <c r="L259" s="15"/>
      <c r="M259" s="14">
        <v>150</v>
      </c>
      <c r="N259" s="14">
        <v>150</v>
      </c>
      <c r="O259" s="16">
        <v>150</v>
      </c>
      <c r="P259" s="16" t="str">
        <f>+_xlfn.XLOOKUP(F259,'[1]x METAS'!$X$3:$X$408,'[1]x METAS'!$AD$3:$AD$408,FALSE,0,1)</f>
        <v>150 niños y niñas de 3 a 4 años matriculados en Prejardín y Jardín en el sector oficial rural</v>
      </c>
      <c r="Q259" s="17" t="b">
        <f>+_xlfn.XLOOKUP(P259,[2]Sheet!$C$6:$C$2261,[2]Sheet!$G$6:$G$2261,FALSE,0,1)</f>
        <v>0</v>
      </c>
      <c r="R259" s="16"/>
      <c r="S259" s="16"/>
      <c r="T259" s="16"/>
      <c r="U259" s="16"/>
      <c r="V259" s="16"/>
      <c r="W259" s="19">
        <v>0</v>
      </c>
      <c r="X259" s="19"/>
      <c r="Y259" s="19"/>
      <c r="Z259" s="19"/>
      <c r="AA259" s="19"/>
      <c r="AB259" s="19"/>
      <c r="AC259" s="19"/>
      <c r="AD259" s="19"/>
      <c r="AE259" s="19"/>
      <c r="AF259" s="19"/>
      <c r="AG259" s="19"/>
      <c r="AH259" s="19"/>
      <c r="AI259" s="19"/>
      <c r="AJ259" s="12"/>
      <c r="AK259" s="19">
        <f t="shared" si="52"/>
        <v>0</v>
      </c>
      <c r="AL259" s="19">
        <v>40000000</v>
      </c>
      <c r="AM259" s="19"/>
      <c r="AN259" s="19"/>
      <c r="AO259" s="19"/>
      <c r="AP259" s="19"/>
      <c r="AQ259" s="19"/>
      <c r="AR259" s="19"/>
      <c r="AS259" s="19"/>
      <c r="AT259" s="19"/>
      <c r="AU259" s="19"/>
      <c r="AV259" s="19"/>
      <c r="AW259" s="19"/>
      <c r="AX259" s="19"/>
      <c r="AY259" s="19"/>
      <c r="AZ259" s="19">
        <f t="shared" si="53"/>
        <v>40000000</v>
      </c>
      <c r="BA259" s="19">
        <v>40000000</v>
      </c>
      <c r="BB259" s="19"/>
      <c r="BC259" s="19"/>
      <c r="BD259" s="19"/>
      <c r="BE259" s="19"/>
      <c r="BF259" s="19"/>
      <c r="BG259" s="19"/>
      <c r="BH259" s="19"/>
      <c r="BI259" s="19"/>
      <c r="BJ259" s="19"/>
      <c r="BK259" s="19"/>
      <c r="BL259" s="19"/>
      <c r="BM259" s="19"/>
      <c r="BN259" s="19"/>
      <c r="BO259" s="19">
        <f t="shared" si="54"/>
        <v>40000000</v>
      </c>
      <c r="BP259" s="19">
        <v>40000000</v>
      </c>
      <c r="BQ259" s="19"/>
      <c r="BR259" s="19"/>
      <c r="BS259" s="19"/>
      <c r="BT259" s="19"/>
      <c r="BU259" s="19"/>
      <c r="BV259" s="19"/>
      <c r="BW259" s="19"/>
      <c r="BX259" s="19"/>
      <c r="BY259" s="19"/>
      <c r="BZ259" s="19"/>
      <c r="CA259" s="19"/>
      <c r="CB259" s="19"/>
      <c r="CC259" s="24" t="s">
        <v>102</v>
      </c>
      <c r="CD259" s="19">
        <f t="shared" si="55"/>
        <v>40000000</v>
      </c>
      <c r="CE259" s="20">
        <v>2024258990047</v>
      </c>
      <c r="CF259" s="48" t="str">
        <f>+_xlfn.XLOOKUP(P259,'[1]x METAS'!$AD$3:$AD$408,'[1]x METAS'!$AF$3:$AF$408,FALSE,0,1)</f>
        <v>Secretaría de Educación</v>
      </c>
    </row>
    <row r="260" spans="1:84" hidden="1" x14ac:dyDescent="0.25">
      <c r="A260" s="49" t="s">
        <v>905</v>
      </c>
      <c r="B260" s="30" t="s">
        <v>890</v>
      </c>
      <c r="C260" s="30" t="s">
        <v>891</v>
      </c>
      <c r="D260" s="13">
        <v>220100602</v>
      </c>
      <c r="E260" s="12" t="s">
        <v>906</v>
      </c>
      <c r="F260" s="12" t="s">
        <v>907</v>
      </c>
      <c r="G260" s="14">
        <v>16</v>
      </c>
      <c r="H260" s="12" t="s">
        <v>91</v>
      </c>
      <c r="I260" s="14">
        <v>1</v>
      </c>
      <c r="J260" s="14"/>
      <c r="K260" s="15">
        <f t="shared" si="46"/>
        <v>0</v>
      </c>
      <c r="L260" s="15"/>
      <c r="M260" s="14">
        <v>6</v>
      </c>
      <c r="N260" s="14">
        <v>6</v>
      </c>
      <c r="O260" s="16">
        <v>3</v>
      </c>
      <c r="P260" s="16" t="str">
        <f>+_xlfn.XLOOKUP(F260,'[1]x METAS'!$X$3:$X$408,'[1]x METAS'!$AD$3:$AD$408,FALSE,0,1)</f>
        <v>Acompañar a 16 establecimientos educativos en la adecuación del proyecto educativo institucional con el Decreto 1411 de 2022 </v>
      </c>
      <c r="Q260" s="17">
        <f>+_xlfn.XLOOKUP(P260,[2]Sheet!$C$6:$C$2261,[2]Sheet!$G$6:$G$2261,FALSE,0,1)</f>
        <v>4320000</v>
      </c>
      <c r="R260" s="18">
        <f>+_xlfn.XLOOKUP(P260,[2]Sheet!$C$2:$C$2261,[2]Sheet!$J$2:$J$2261,FALSE,0,1)</f>
        <v>4320000</v>
      </c>
      <c r="S260" s="15">
        <f t="shared" ref="S260:S269" si="59">+R260/Q260</f>
        <v>1</v>
      </c>
      <c r="T260" s="15"/>
      <c r="U260" s="15"/>
      <c r="V260" s="15"/>
      <c r="W260" s="19">
        <v>11112000</v>
      </c>
      <c r="X260" s="19"/>
      <c r="Y260" s="19"/>
      <c r="Z260" s="19"/>
      <c r="AA260" s="19"/>
      <c r="AB260" s="19"/>
      <c r="AC260" s="19"/>
      <c r="AD260" s="19"/>
      <c r="AE260" s="19"/>
      <c r="AF260" s="19"/>
      <c r="AG260" s="19"/>
      <c r="AH260" s="19"/>
      <c r="AI260" s="19"/>
      <c r="AJ260" s="12"/>
      <c r="AK260" s="19">
        <f t="shared" si="52"/>
        <v>11112000</v>
      </c>
      <c r="AL260" s="19">
        <v>10729333</v>
      </c>
      <c r="AM260" s="19"/>
      <c r="AN260" s="19"/>
      <c r="AO260" s="19"/>
      <c r="AP260" s="19"/>
      <c r="AQ260" s="19"/>
      <c r="AR260" s="19"/>
      <c r="AS260" s="19"/>
      <c r="AT260" s="19"/>
      <c r="AU260" s="19"/>
      <c r="AV260" s="19"/>
      <c r="AW260" s="19"/>
      <c r="AX260" s="19"/>
      <c r="AY260" s="19"/>
      <c r="AZ260" s="19">
        <f t="shared" si="53"/>
        <v>10729333</v>
      </c>
      <c r="BA260" s="19">
        <v>10729333</v>
      </c>
      <c r="BB260" s="19"/>
      <c r="BC260" s="19"/>
      <c r="BD260" s="19"/>
      <c r="BE260" s="19"/>
      <c r="BF260" s="19"/>
      <c r="BG260" s="19"/>
      <c r="BH260" s="19"/>
      <c r="BI260" s="19"/>
      <c r="BJ260" s="19"/>
      <c r="BK260" s="19"/>
      <c r="BL260" s="19"/>
      <c r="BM260" s="19"/>
      <c r="BN260" s="19"/>
      <c r="BO260" s="19">
        <f t="shared" si="54"/>
        <v>10729333</v>
      </c>
      <c r="BP260" s="19">
        <v>10729334</v>
      </c>
      <c r="BQ260" s="19"/>
      <c r="BR260" s="19"/>
      <c r="BS260" s="19"/>
      <c r="BT260" s="19"/>
      <c r="BU260" s="19"/>
      <c r="BV260" s="19"/>
      <c r="BW260" s="19"/>
      <c r="BX260" s="19"/>
      <c r="BY260" s="19"/>
      <c r="BZ260" s="19"/>
      <c r="CA260" s="19"/>
      <c r="CB260" s="19"/>
      <c r="CC260" s="24" t="s">
        <v>102</v>
      </c>
      <c r="CD260" s="19">
        <f t="shared" si="55"/>
        <v>10729334</v>
      </c>
      <c r="CE260" s="20">
        <v>2024258990047</v>
      </c>
      <c r="CF260" s="48" t="str">
        <f>+_xlfn.XLOOKUP(P260,'[1]x METAS'!$AD$3:$AD$408,'[1]x METAS'!$AF$3:$AF$408,FALSE,0,1)</f>
        <v>Secretaría de Educación</v>
      </c>
    </row>
    <row r="261" spans="1:84" hidden="1" x14ac:dyDescent="0.25">
      <c r="A261" s="49" t="s">
        <v>908</v>
      </c>
      <c r="B261" s="30" t="s">
        <v>890</v>
      </c>
      <c r="C261" s="30" t="s">
        <v>891</v>
      </c>
      <c r="D261" s="13">
        <v>220107400</v>
      </c>
      <c r="E261" s="12" t="s">
        <v>909</v>
      </c>
      <c r="F261" s="12" t="s">
        <v>910</v>
      </c>
      <c r="G261" s="14">
        <v>170</v>
      </c>
      <c r="H261" s="12" t="s">
        <v>114</v>
      </c>
      <c r="I261" s="14">
        <v>170</v>
      </c>
      <c r="J261" s="14"/>
      <c r="K261" s="15">
        <f t="shared" si="46"/>
        <v>0</v>
      </c>
      <c r="L261" s="15"/>
      <c r="M261" s="14">
        <v>170</v>
      </c>
      <c r="N261" s="14">
        <v>170</v>
      </c>
      <c r="O261" s="16">
        <v>170</v>
      </c>
      <c r="P261" s="16" t="str">
        <f>+_xlfn.XLOOKUP(F261,'[1]x METAS'!$X$3:$X$408,'[1]x METAS'!$AD$3:$AD$408,FALSE,0,1)</f>
        <v>Formar a 170 docentes de preescolar y agentes educativos de educación inicial formados en prácticas pedagógicas</v>
      </c>
      <c r="Q261" s="17">
        <f>+_xlfn.XLOOKUP(P261,[2]Sheet!$C$6:$C$2261,[2]Sheet!$G$6:$G$2261,FALSE,0,1)</f>
        <v>35500000</v>
      </c>
      <c r="R261" s="18">
        <f>+_xlfn.XLOOKUP(P261,[2]Sheet!$C$2:$C$2261,[2]Sheet!$J$2:$J$2261,FALSE,0,1)</f>
        <v>35382855</v>
      </c>
      <c r="S261" s="15">
        <f t="shared" si="59"/>
        <v>0.99670014084507041</v>
      </c>
      <c r="T261" s="15"/>
      <c r="U261" s="15"/>
      <c r="V261" s="15"/>
      <c r="W261" s="19">
        <v>0</v>
      </c>
      <c r="X261" s="19"/>
      <c r="Y261" s="19"/>
      <c r="Z261" s="19"/>
      <c r="AA261" s="19"/>
      <c r="AB261" s="19">
        <v>31000000</v>
      </c>
      <c r="AC261" s="19"/>
      <c r="AD261" s="19"/>
      <c r="AE261" s="19"/>
      <c r="AF261" s="19"/>
      <c r="AG261" s="19"/>
      <c r="AH261" s="19"/>
      <c r="AI261" s="19"/>
      <c r="AJ261" s="12"/>
      <c r="AK261" s="19">
        <f t="shared" si="52"/>
        <v>31000000</v>
      </c>
      <c r="AL261" s="19">
        <v>31000000</v>
      </c>
      <c r="AM261" s="19"/>
      <c r="AN261" s="19"/>
      <c r="AO261" s="19"/>
      <c r="AP261" s="19"/>
      <c r="AQ261" s="19"/>
      <c r="AR261" s="19"/>
      <c r="AS261" s="19"/>
      <c r="AT261" s="19"/>
      <c r="AU261" s="19"/>
      <c r="AV261" s="19"/>
      <c r="AW261" s="19"/>
      <c r="AX261" s="19"/>
      <c r="AY261" s="19"/>
      <c r="AZ261" s="19">
        <f t="shared" si="53"/>
        <v>31000000</v>
      </c>
      <c r="BA261" s="19">
        <v>31000000</v>
      </c>
      <c r="BB261" s="19"/>
      <c r="BC261" s="19"/>
      <c r="BD261" s="19"/>
      <c r="BE261" s="19"/>
      <c r="BF261" s="19"/>
      <c r="BG261" s="19"/>
      <c r="BH261" s="19"/>
      <c r="BI261" s="19"/>
      <c r="BJ261" s="19"/>
      <c r="BK261" s="19"/>
      <c r="BL261" s="19"/>
      <c r="BM261" s="19"/>
      <c r="BN261" s="19"/>
      <c r="BO261" s="19">
        <f t="shared" si="54"/>
        <v>31000000</v>
      </c>
      <c r="BP261" s="19">
        <v>31000000</v>
      </c>
      <c r="BQ261" s="19"/>
      <c r="BR261" s="19"/>
      <c r="BS261" s="19"/>
      <c r="BT261" s="19"/>
      <c r="BU261" s="19"/>
      <c r="BV261" s="19"/>
      <c r="BW261" s="19"/>
      <c r="BX261" s="19"/>
      <c r="BY261" s="19"/>
      <c r="BZ261" s="19"/>
      <c r="CA261" s="19"/>
      <c r="CB261" s="19"/>
      <c r="CC261" s="24" t="s">
        <v>102</v>
      </c>
      <c r="CD261" s="19">
        <f t="shared" si="55"/>
        <v>31000000</v>
      </c>
      <c r="CE261" s="20">
        <v>2024258990047</v>
      </c>
      <c r="CF261" s="48" t="str">
        <f>+_xlfn.XLOOKUP(P261,'[1]x METAS'!$AD$3:$AD$408,'[1]x METAS'!$AF$3:$AF$408,FALSE,0,1)</f>
        <v>Secretaría de Educación</v>
      </c>
    </row>
    <row r="262" spans="1:84" hidden="1" x14ac:dyDescent="0.25">
      <c r="A262" s="49" t="s">
        <v>911</v>
      </c>
      <c r="B262" s="30" t="s">
        <v>890</v>
      </c>
      <c r="C262" s="30" t="s">
        <v>891</v>
      </c>
      <c r="D262" s="13">
        <v>220106902</v>
      </c>
      <c r="E262" s="12" t="s">
        <v>912</v>
      </c>
      <c r="F262" s="12" t="s">
        <v>913</v>
      </c>
      <c r="G262" s="14">
        <v>16</v>
      </c>
      <c r="H262" s="12" t="s">
        <v>114</v>
      </c>
      <c r="I262" s="14">
        <v>0</v>
      </c>
      <c r="J262" s="14"/>
      <c r="K262" s="15" t="e">
        <f t="shared" ref="K262:K325" si="60">+J262/I262</f>
        <v>#DIV/0!</v>
      </c>
      <c r="L262" s="15"/>
      <c r="M262" s="14">
        <v>10</v>
      </c>
      <c r="N262" s="14">
        <v>14</v>
      </c>
      <c r="O262" s="16">
        <v>16</v>
      </c>
      <c r="P262" s="16" t="str">
        <f>+_xlfn.XLOOKUP(F262,'[1]x METAS'!$X$3:$X$408,'[1]x METAS'!$AD$3:$AD$408,FALSE,0,1)</f>
        <v>Dotar 16 sedes con material pedagógico de educación inicial y/o literatura especializada</v>
      </c>
      <c r="Q262" s="17">
        <f>+_xlfn.XLOOKUP(P262,[2]Sheet!$C$6:$C$2261,[2]Sheet!$G$6:$G$2261,FALSE,0,1)</f>
        <v>91983026</v>
      </c>
      <c r="R262" s="18">
        <f>+_xlfn.XLOOKUP(P262,[2]Sheet!$C$2:$C$2261,[2]Sheet!$J$2:$J$2261,FALSE,0,1)</f>
        <v>0</v>
      </c>
      <c r="S262" s="15">
        <f t="shared" si="59"/>
        <v>0</v>
      </c>
      <c r="T262" s="15"/>
      <c r="U262" s="15"/>
      <c r="V262" s="15"/>
      <c r="W262" s="19">
        <v>0</v>
      </c>
      <c r="X262" s="19"/>
      <c r="Y262" s="19"/>
      <c r="Z262" s="19"/>
      <c r="AA262" s="19"/>
      <c r="AB262" s="19"/>
      <c r="AC262" s="19"/>
      <c r="AD262" s="19"/>
      <c r="AE262" s="19"/>
      <c r="AF262" s="19"/>
      <c r="AG262" s="19"/>
      <c r="AH262" s="19"/>
      <c r="AI262" s="19"/>
      <c r="AJ262" s="12"/>
      <c r="AK262" s="19">
        <f t="shared" si="52"/>
        <v>0</v>
      </c>
      <c r="AL262" s="19">
        <v>213333333</v>
      </c>
      <c r="AM262" s="19"/>
      <c r="AN262" s="19"/>
      <c r="AO262" s="19"/>
      <c r="AP262" s="19"/>
      <c r="AQ262" s="19"/>
      <c r="AR262" s="19"/>
      <c r="AS262" s="19"/>
      <c r="AT262" s="19"/>
      <c r="AU262" s="19"/>
      <c r="AV262" s="19"/>
      <c r="AW262" s="19"/>
      <c r="AX262" s="19"/>
      <c r="AY262" s="19"/>
      <c r="AZ262" s="19">
        <f t="shared" si="53"/>
        <v>213333333</v>
      </c>
      <c r="BA262" s="19">
        <v>213333333</v>
      </c>
      <c r="BB262" s="19"/>
      <c r="BC262" s="19"/>
      <c r="BD262" s="19"/>
      <c r="BE262" s="19"/>
      <c r="BF262" s="19"/>
      <c r="BG262" s="19"/>
      <c r="BH262" s="19"/>
      <c r="BI262" s="19"/>
      <c r="BJ262" s="19"/>
      <c r="BK262" s="19"/>
      <c r="BL262" s="19"/>
      <c r="BM262" s="19"/>
      <c r="BN262" s="19"/>
      <c r="BO262" s="19">
        <f t="shared" si="54"/>
        <v>213333333</v>
      </c>
      <c r="BP262" s="19">
        <v>213333334</v>
      </c>
      <c r="BQ262" s="19"/>
      <c r="BR262" s="19"/>
      <c r="BS262" s="19"/>
      <c r="BT262" s="19"/>
      <c r="BU262" s="19"/>
      <c r="BV262" s="19"/>
      <c r="BW262" s="19"/>
      <c r="BX262" s="19"/>
      <c r="BY262" s="19"/>
      <c r="BZ262" s="19"/>
      <c r="CA262" s="19"/>
      <c r="CB262" s="19"/>
      <c r="CC262" s="24" t="s">
        <v>102</v>
      </c>
      <c r="CD262" s="19">
        <f t="shared" si="55"/>
        <v>213333334</v>
      </c>
      <c r="CE262" s="20">
        <v>2024258990047</v>
      </c>
      <c r="CF262" s="48" t="str">
        <f>+_xlfn.XLOOKUP(P262,'[1]x METAS'!$AD$3:$AD$408,'[1]x METAS'!$AF$3:$AF$408,FALSE,0,1)</f>
        <v>Secretaría de Educación</v>
      </c>
    </row>
    <row r="263" spans="1:84" hidden="1" x14ac:dyDescent="0.25">
      <c r="A263" s="49" t="s">
        <v>914</v>
      </c>
      <c r="B263" s="30" t="s">
        <v>890</v>
      </c>
      <c r="C263" s="30" t="s">
        <v>891</v>
      </c>
      <c r="D263" s="13">
        <v>220105200</v>
      </c>
      <c r="E263" s="12" t="s">
        <v>915</v>
      </c>
      <c r="F263" s="12" t="s">
        <v>916</v>
      </c>
      <c r="G263" s="14">
        <v>15</v>
      </c>
      <c r="H263" s="12" t="s">
        <v>91</v>
      </c>
      <c r="I263" s="14">
        <v>0</v>
      </c>
      <c r="J263" s="14"/>
      <c r="K263" s="15" t="e">
        <f t="shared" si="60"/>
        <v>#DIV/0!</v>
      </c>
      <c r="L263" s="15"/>
      <c r="M263" s="14">
        <v>15</v>
      </c>
      <c r="N263" s="14">
        <v>0</v>
      </c>
      <c r="O263" s="16">
        <v>0</v>
      </c>
      <c r="P263" s="16" t="str">
        <f>+_xlfn.XLOOKUP(F263,'[1]x METAS'!$X$3:$X$408,'[1]x METAS'!$AD$3:$AD$408,FALSE,0,1)</f>
        <v>Construir 15 aulas en sedes educativas oficiales </v>
      </c>
      <c r="Q263" s="17">
        <f>+_xlfn.XLOOKUP(P263,[2]Sheet!$C$6:$C$2261,[2]Sheet!$G$6:$G$2261,FALSE,0,1)</f>
        <v>209075800</v>
      </c>
      <c r="R263" s="18">
        <f>+_xlfn.XLOOKUP(P263,[2]Sheet!$C$2:$C$2261,[2]Sheet!$J$2:$J$2261,FALSE,0,1)</f>
        <v>0</v>
      </c>
      <c r="S263" s="15">
        <f t="shared" si="59"/>
        <v>0</v>
      </c>
      <c r="T263" s="15"/>
      <c r="U263" s="15"/>
      <c r="V263" s="15"/>
      <c r="W263" s="19">
        <v>0</v>
      </c>
      <c r="X263" s="19"/>
      <c r="Y263" s="19"/>
      <c r="Z263" s="19"/>
      <c r="AA263" s="19"/>
      <c r="AB263" s="19"/>
      <c r="AC263" s="19"/>
      <c r="AD263" s="19"/>
      <c r="AE263" s="19"/>
      <c r="AF263" s="19"/>
      <c r="AG263" s="19"/>
      <c r="AH263" s="19"/>
      <c r="AI263" s="19"/>
      <c r="AJ263" s="12"/>
      <c r="AK263" s="19">
        <f t="shared" si="52"/>
        <v>0</v>
      </c>
      <c r="AL263" s="19"/>
      <c r="AM263" s="19"/>
      <c r="AN263" s="19"/>
      <c r="AO263" s="19"/>
      <c r="AP263" s="19"/>
      <c r="AQ263" s="19"/>
      <c r="AR263" s="19"/>
      <c r="AS263" s="19"/>
      <c r="AT263" s="19"/>
      <c r="AU263" s="19"/>
      <c r="AV263" s="19">
        <v>4000000000</v>
      </c>
      <c r="AW263" s="19"/>
      <c r="AX263" s="19"/>
      <c r="AY263" s="19"/>
      <c r="AZ263" s="19">
        <f t="shared" si="53"/>
        <v>4000000000</v>
      </c>
      <c r="BA263" s="19"/>
      <c r="BB263" s="19"/>
      <c r="BC263" s="19"/>
      <c r="BD263" s="19"/>
      <c r="BE263" s="19"/>
      <c r="BF263" s="19"/>
      <c r="BG263" s="19"/>
      <c r="BH263" s="19"/>
      <c r="BI263" s="19"/>
      <c r="BJ263" s="19"/>
      <c r="BK263" s="19"/>
      <c r="BL263" s="19"/>
      <c r="BM263" s="19"/>
      <c r="BN263" s="19"/>
      <c r="BO263" s="19" t="str">
        <f t="shared" si="54"/>
        <v/>
      </c>
      <c r="BP263" s="19"/>
      <c r="BQ263" s="19"/>
      <c r="BR263" s="19"/>
      <c r="BS263" s="19"/>
      <c r="BT263" s="19"/>
      <c r="BU263" s="19"/>
      <c r="BV263" s="19"/>
      <c r="BW263" s="19"/>
      <c r="BX263" s="19"/>
      <c r="BY263" s="19"/>
      <c r="BZ263" s="19"/>
      <c r="CA263" s="19"/>
      <c r="CB263" s="19"/>
      <c r="CC263" s="24" t="s">
        <v>102</v>
      </c>
      <c r="CD263" s="19">
        <f t="shared" si="55"/>
        <v>0</v>
      </c>
      <c r="CE263" s="20">
        <v>2024258990047</v>
      </c>
      <c r="CF263" s="48" t="str">
        <f>+_xlfn.XLOOKUP(P263,'[1]x METAS'!$AD$3:$AD$408,'[1]x METAS'!$AF$3:$AF$408,FALSE,0,1)</f>
        <v>Secretaría de Educación</v>
      </c>
    </row>
    <row r="264" spans="1:84" hidden="1" x14ac:dyDescent="0.25">
      <c r="A264" s="49" t="s">
        <v>917</v>
      </c>
      <c r="B264" s="30" t="s">
        <v>890</v>
      </c>
      <c r="C264" s="30" t="s">
        <v>891</v>
      </c>
      <c r="D264" s="13">
        <v>220106200</v>
      </c>
      <c r="E264" s="12" t="s">
        <v>187</v>
      </c>
      <c r="F264" s="12" t="s">
        <v>918</v>
      </c>
      <c r="G264" s="14">
        <v>40</v>
      </c>
      <c r="H264" s="12" t="s">
        <v>114</v>
      </c>
      <c r="I264" s="14">
        <v>24</v>
      </c>
      <c r="J264" s="14"/>
      <c r="K264" s="15">
        <f t="shared" si="60"/>
        <v>0</v>
      </c>
      <c r="L264" s="15"/>
      <c r="M264" s="14">
        <v>30</v>
      </c>
      <c r="N264" s="14">
        <v>353</v>
      </c>
      <c r="O264" s="16">
        <v>40</v>
      </c>
      <c r="P264" s="16" t="str">
        <f>+_xlfn.XLOOKUP(F264,'[1]x METAS'!$X$3:$X$408,'[1]x METAS'!$AD$3:$AD$408,FALSE,0,1)</f>
        <v>Realizar el mantenimiento para las 40 sedes educativas oficiales del municipio</v>
      </c>
      <c r="Q264" s="17">
        <f>+_xlfn.XLOOKUP(P264,[2]Sheet!$C$6:$C$2261,[2]Sheet!$G$6:$G$2261,FALSE,0,1)</f>
        <v>54172538</v>
      </c>
      <c r="R264" s="18">
        <f>+_xlfn.XLOOKUP(P264,[2]Sheet!$C$2:$C$2261,[2]Sheet!$J$2:$J$2261,FALSE,0,1)</f>
        <v>0</v>
      </c>
      <c r="S264" s="15">
        <f t="shared" si="59"/>
        <v>0</v>
      </c>
      <c r="T264" s="15"/>
      <c r="U264" s="15"/>
      <c r="V264" s="15"/>
      <c r="W264" s="19">
        <v>65827462</v>
      </c>
      <c r="X264" s="19">
        <v>34169538</v>
      </c>
      <c r="Y264" s="19"/>
      <c r="Z264" s="19"/>
      <c r="AA264" s="19"/>
      <c r="AB264" s="19"/>
      <c r="AC264" s="19"/>
      <c r="AD264" s="19"/>
      <c r="AE264" s="19"/>
      <c r="AF264" s="19"/>
      <c r="AG264" s="19"/>
      <c r="AH264" s="19"/>
      <c r="AI264" s="19"/>
      <c r="AJ264" s="12">
        <v>3000</v>
      </c>
      <c r="AK264" s="19">
        <f t="shared" si="52"/>
        <v>100000000</v>
      </c>
      <c r="AL264" s="19">
        <v>3624662484</v>
      </c>
      <c r="AM264" s="19"/>
      <c r="AN264" s="19"/>
      <c r="AO264" s="19"/>
      <c r="AP264" s="19"/>
      <c r="AQ264" s="19"/>
      <c r="AR264" s="19"/>
      <c r="AS264" s="19"/>
      <c r="AT264" s="19"/>
      <c r="AU264" s="19"/>
      <c r="AV264" s="19"/>
      <c r="AW264" s="19"/>
      <c r="AX264" s="19"/>
      <c r="AY264" s="19"/>
      <c r="AZ264" s="19">
        <f t="shared" si="53"/>
        <v>3624662484</v>
      </c>
      <c r="BA264" s="19">
        <v>2624662484</v>
      </c>
      <c r="BB264" s="19"/>
      <c r="BC264" s="19"/>
      <c r="BD264" s="19"/>
      <c r="BE264" s="19"/>
      <c r="BF264" s="19"/>
      <c r="BG264" s="19"/>
      <c r="BH264" s="19"/>
      <c r="BI264" s="19"/>
      <c r="BJ264" s="19"/>
      <c r="BK264" s="19"/>
      <c r="BL264" s="19"/>
      <c r="BM264" s="19">
        <v>1000000000</v>
      </c>
      <c r="BN264" s="19"/>
      <c r="BO264" s="19">
        <f t="shared" si="54"/>
        <v>3624662484</v>
      </c>
      <c r="BP264" s="19">
        <v>624662485</v>
      </c>
      <c r="BQ264" s="19"/>
      <c r="BR264" s="19"/>
      <c r="BS264" s="19"/>
      <c r="BT264" s="19"/>
      <c r="BU264" s="19"/>
      <c r="BV264" s="19"/>
      <c r="BW264" s="19"/>
      <c r="BX264" s="19"/>
      <c r="BY264" s="19"/>
      <c r="BZ264" s="19"/>
      <c r="CA264" s="19"/>
      <c r="CB264" s="19">
        <v>3000000000</v>
      </c>
      <c r="CC264" s="24" t="s">
        <v>102</v>
      </c>
      <c r="CD264" s="19">
        <f t="shared" si="55"/>
        <v>3624662485</v>
      </c>
      <c r="CE264" s="20">
        <v>2024258990047</v>
      </c>
      <c r="CF264" s="48" t="str">
        <f>+_xlfn.XLOOKUP(P264,'[1]x METAS'!$AD$3:$AD$408,'[1]x METAS'!$AF$3:$AF$408,FALSE,0,1)</f>
        <v>Secretaría de Educación</v>
      </c>
    </row>
    <row r="265" spans="1:84" hidden="1" x14ac:dyDescent="0.25">
      <c r="A265" s="49" t="s">
        <v>919</v>
      </c>
      <c r="B265" s="30" t="s">
        <v>890</v>
      </c>
      <c r="C265" s="30" t="s">
        <v>891</v>
      </c>
      <c r="D265" s="13">
        <v>220102801</v>
      </c>
      <c r="E265" s="12" t="s">
        <v>920</v>
      </c>
      <c r="F265" s="12" t="s">
        <v>921</v>
      </c>
      <c r="G265" s="14">
        <v>11364</v>
      </c>
      <c r="H265" s="12" t="s">
        <v>114</v>
      </c>
      <c r="I265" s="14">
        <v>9470</v>
      </c>
      <c r="J265" s="14"/>
      <c r="K265" s="15">
        <f t="shared" si="60"/>
        <v>0</v>
      </c>
      <c r="L265" s="15"/>
      <c r="M265" s="14">
        <v>10101</v>
      </c>
      <c r="N265" s="14">
        <v>10732</v>
      </c>
      <c r="O265" s="16">
        <v>11364</v>
      </c>
      <c r="P265" s="16" t="str">
        <f>+_xlfn.XLOOKUP(F265,'[1]x METAS'!$X$3:$X$408,'[1]x METAS'!$AD$3:$AD$408,FALSE,0,1)</f>
        <v>Aumentar a 11364 las raciones suministradas del Programa de Alimentación Escolar (PAE)</v>
      </c>
      <c r="Q265" s="17">
        <f>+_xlfn.XLOOKUP(P265,[2]Sheet!$C$6:$C$2261,[2]Sheet!$G$6:$G$2261,FALSE,0,1)</f>
        <v>615494002.82000005</v>
      </c>
      <c r="R265" s="18">
        <f>+_xlfn.XLOOKUP(P265,[2]Sheet!$C$2:$C$2261,[2]Sheet!$J$2:$J$2261,FALSE,0,1)</f>
        <v>608385669.5</v>
      </c>
      <c r="S265" s="15">
        <f t="shared" si="59"/>
        <v>0.98845101124067514</v>
      </c>
      <c r="T265" s="15"/>
      <c r="U265" s="15"/>
      <c r="V265" s="15"/>
      <c r="W265" s="19">
        <v>0</v>
      </c>
      <c r="X265" s="19">
        <v>142373047</v>
      </c>
      <c r="Y265" s="19"/>
      <c r="Z265" s="19"/>
      <c r="AA265" s="19"/>
      <c r="AB265" s="19">
        <v>4332985675.6900005</v>
      </c>
      <c r="AC265" s="19"/>
      <c r="AD265" s="19">
        <v>256721113</v>
      </c>
      <c r="AE265" s="19"/>
      <c r="AF265" s="19"/>
      <c r="AG265" s="19"/>
      <c r="AH265" s="19"/>
      <c r="AI265" s="19">
        <v>4978091000</v>
      </c>
      <c r="AJ265" s="12">
        <v>151038618</v>
      </c>
      <c r="AK265" s="19">
        <f t="shared" si="52"/>
        <v>9861209453.6900005</v>
      </c>
      <c r="AL265" s="19">
        <v>6093930182</v>
      </c>
      <c r="AM265" s="19"/>
      <c r="AN265" s="19"/>
      <c r="AO265" s="19"/>
      <c r="AP265" s="19"/>
      <c r="AQ265" s="19"/>
      <c r="AR265" s="19"/>
      <c r="AS265" s="19"/>
      <c r="AT265" s="19"/>
      <c r="AU265" s="19"/>
      <c r="AV265" s="19"/>
      <c r="AW265" s="19"/>
      <c r="AX265" s="19">
        <v>5000000000</v>
      </c>
      <c r="AY265" s="19"/>
      <c r="AZ265" s="19">
        <f t="shared" si="53"/>
        <v>11093930182</v>
      </c>
      <c r="BA265" s="19">
        <v>6093930182</v>
      </c>
      <c r="BB265" s="19"/>
      <c r="BC265" s="19"/>
      <c r="BD265" s="19"/>
      <c r="BE265" s="19"/>
      <c r="BF265" s="19"/>
      <c r="BG265" s="19"/>
      <c r="BH265" s="19"/>
      <c r="BI265" s="19"/>
      <c r="BJ265" s="19"/>
      <c r="BK265" s="19"/>
      <c r="BL265" s="19"/>
      <c r="BM265" s="19">
        <v>5000000000</v>
      </c>
      <c r="BN265" s="19"/>
      <c r="BO265" s="19">
        <f t="shared" si="54"/>
        <v>11093930182</v>
      </c>
      <c r="BP265" s="19">
        <v>6093930182.3100004</v>
      </c>
      <c r="BQ265" s="19"/>
      <c r="BR265" s="19"/>
      <c r="BS265" s="19"/>
      <c r="BT265" s="19"/>
      <c r="BU265" s="19"/>
      <c r="BV265" s="19"/>
      <c r="BW265" s="19"/>
      <c r="BX265" s="19"/>
      <c r="BY265" s="19"/>
      <c r="BZ265" s="19"/>
      <c r="CA265" s="19"/>
      <c r="CB265" s="19">
        <v>5000000000</v>
      </c>
      <c r="CC265" s="24" t="s">
        <v>102</v>
      </c>
      <c r="CD265" s="19">
        <f t="shared" si="55"/>
        <v>11093930182.310001</v>
      </c>
      <c r="CE265" s="20">
        <v>2024258990047</v>
      </c>
      <c r="CF265" s="48" t="str">
        <f>+_xlfn.XLOOKUP(P265,'[1]x METAS'!$AD$3:$AD$408,'[1]x METAS'!$AF$3:$AF$408,FALSE,0,1)</f>
        <v>Secretaría de Educación</v>
      </c>
    </row>
    <row r="266" spans="1:84" hidden="1" x14ac:dyDescent="0.25">
      <c r="A266" s="49" t="s">
        <v>922</v>
      </c>
      <c r="B266" s="30" t="s">
        <v>890</v>
      </c>
      <c r="C266" s="30" t="s">
        <v>891</v>
      </c>
      <c r="D266" s="13">
        <v>220105205</v>
      </c>
      <c r="E266" s="12" t="s">
        <v>923</v>
      </c>
      <c r="F266" s="12" t="s">
        <v>924</v>
      </c>
      <c r="G266" s="14">
        <v>2</v>
      </c>
      <c r="H266" s="12" t="s">
        <v>91</v>
      </c>
      <c r="I266" s="14">
        <v>0</v>
      </c>
      <c r="J266" s="14"/>
      <c r="K266" s="15" t="e">
        <f t="shared" si="60"/>
        <v>#DIV/0!</v>
      </c>
      <c r="L266" s="15"/>
      <c r="M266" s="14">
        <v>2</v>
      </c>
      <c r="N266" s="14">
        <v>0</v>
      </c>
      <c r="O266" s="16">
        <v>0</v>
      </c>
      <c r="P266" s="16" t="str">
        <f>+_xlfn.XLOOKUP(F266,'[1]x METAS'!$X$3:$X$408,'[1]x METAS'!$AD$3:$AD$408,FALSE,0,1)</f>
        <v>Construir 2 Comedores Escolares en sedes educativas oficiales</v>
      </c>
      <c r="Q266" s="17">
        <f>+_xlfn.XLOOKUP(P266,[2]Sheet!$C$6:$C$2261,[2]Sheet!$G$6:$G$2261,FALSE,0,1)</f>
        <v>284020800</v>
      </c>
      <c r="R266" s="18">
        <f>+_xlfn.XLOOKUP(P266,[2]Sheet!$C$2:$C$2261,[2]Sheet!$J$2:$J$2261,FALSE,0,1)</f>
        <v>0</v>
      </c>
      <c r="S266" s="15">
        <f t="shared" si="59"/>
        <v>0</v>
      </c>
      <c r="T266" s="15"/>
      <c r="U266" s="15"/>
      <c r="V266" s="15"/>
      <c r="W266" s="19">
        <v>0</v>
      </c>
      <c r="X266" s="19"/>
      <c r="Y266" s="19"/>
      <c r="Z266" s="19"/>
      <c r="AA266" s="19"/>
      <c r="AB266" s="19"/>
      <c r="AC266" s="19"/>
      <c r="AD266" s="19"/>
      <c r="AE266" s="19"/>
      <c r="AF266" s="19"/>
      <c r="AG266" s="19"/>
      <c r="AH266" s="19"/>
      <c r="AI266" s="19"/>
      <c r="AJ266" s="12"/>
      <c r="AK266" s="19">
        <f t="shared" si="52"/>
        <v>0</v>
      </c>
      <c r="AL266" s="19"/>
      <c r="AM266" s="19"/>
      <c r="AN266" s="19"/>
      <c r="AO266" s="19"/>
      <c r="AP266" s="19"/>
      <c r="AQ266" s="19"/>
      <c r="AR266" s="19"/>
      <c r="AS266" s="19"/>
      <c r="AT266" s="19"/>
      <c r="AU266" s="19"/>
      <c r="AV266" s="19">
        <v>6000000000</v>
      </c>
      <c r="AW266" s="19"/>
      <c r="AX266" s="19"/>
      <c r="AY266" s="19"/>
      <c r="AZ266" s="19">
        <f t="shared" si="53"/>
        <v>6000000000</v>
      </c>
      <c r="BA266" s="19"/>
      <c r="BB266" s="19"/>
      <c r="BC266" s="19"/>
      <c r="BD266" s="19"/>
      <c r="BE266" s="19"/>
      <c r="BF266" s="19"/>
      <c r="BG266" s="19"/>
      <c r="BH266" s="19"/>
      <c r="BI266" s="19"/>
      <c r="BJ266" s="19"/>
      <c r="BK266" s="19"/>
      <c r="BL266" s="19"/>
      <c r="BM266" s="19"/>
      <c r="BN266" s="19"/>
      <c r="BO266" s="19" t="str">
        <f t="shared" si="54"/>
        <v/>
      </c>
      <c r="BP266" s="19"/>
      <c r="BQ266" s="19"/>
      <c r="BR266" s="19"/>
      <c r="BS266" s="19"/>
      <c r="BT266" s="19"/>
      <c r="BU266" s="19"/>
      <c r="BV266" s="19"/>
      <c r="BW266" s="19"/>
      <c r="BX266" s="19"/>
      <c r="BY266" s="19"/>
      <c r="BZ266" s="19"/>
      <c r="CA266" s="19"/>
      <c r="CB266" s="19"/>
      <c r="CC266" s="24" t="s">
        <v>102</v>
      </c>
      <c r="CD266" s="19">
        <f t="shared" si="55"/>
        <v>0</v>
      </c>
      <c r="CE266" s="20">
        <v>2024258990047</v>
      </c>
      <c r="CF266" s="48" t="str">
        <f>+_xlfn.XLOOKUP(P266,'[1]x METAS'!$AD$3:$AD$408,'[1]x METAS'!$AF$3:$AF$408,FALSE,0,1)</f>
        <v>Secretaría de Educación</v>
      </c>
    </row>
    <row r="267" spans="1:84" hidden="1" x14ac:dyDescent="0.25">
      <c r="A267" s="49" t="s">
        <v>925</v>
      </c>
      <c r="B267" s="30" t="s">
        <v>890</v>
      </c>
      <c r="C267" s="30" t="s">
        <v>891</v>
      </c>
      <c r="D267" s="13">
        <v>220106909</v>
      </c>
      <c r="E267" s="12" t="s">
        <v>926</v>
      </c>
      <c r="F267" s="12" t="s">
        <v>927</v>
      </c>
      <c r="G267" s="14">
        <v>4</v>
      </c>
      <c r="H267" s="12" t="s">
        <v>91</v>
      </c>
      <c r="I267" s="14">
        <v>1</v>
      </c>
      <c r="J267" s="14"/>
      <c r="K267" s="15">
        <f t="shared" si="60"/>
        <v>0</v>
      </c>
      <c r="L267" s="15"/>
      <c r="M267" s="14">
        <v>1</v>
      </c>
      <c r="N267" s="14">
        <v>1</v>
      </c>
      <c r="O267" s="16">
        <v>1</v>
      </c>
      <c r="P267" s="16" t="str">
        <f>+_xlfn.XLOOKUP(F267,'[1]x METAS'!$X$3:$X$408,'[1]x METAS'!$AD$3:$AD$408,FALSE,0,1)</f>
        <v>Realizar 4 dotaciones de equipos y menaje de los comedores escolares para las 10 Instituciones Educativas Municipales</v>
      </c>
      <c r="Q267" s="17">
        <f>+_xlfn.XLOOKUP(P267,[2]Sheet!$C$6:$C$2261,[2]Sheet!$G$6:$G$2261,FALSE,0,1)</f>
        <v>50000000</v>
      </c>
      <c r="R267" s="18">
        <f>+_xlfn.XLOOKUP(P267,[2]Sheet!$C$2:$C$2261,[2]Sheet!$J$2:$J$2261,FALSE,0,1)</f>
        <v>0</v>
      </c>
      <c r="S267" s="15">
        <f t="shared" si="59"/>
        <v>0</v>
      </c>
      <c r="T267" s="15"/>
      <c r="U267" s="15"/>
      <c r="V267" s="15"/>
      <c r="W267" s="19">
        <v>50000000</v>
      </c>
      <c r="X267" s="19"/>
      <c r="Y267" s="19"/>
      <c r="Z267" s="19"/>
      <c r="AA267" s="19"/>
      <c r="AB267" s="19"/>
      <c r="AC267" s="19"/>
      <c r="AD267" s="19"/>
      <c r="AE267" s="19"/>
      <c r="AF267" s="19"/>
      <c r="AG267" s="19"/>
      <c r="AH267" s="19"/>
      <c r="AI267" s="19"/>
      <c r="AJ267" s="12"/>
      <c r="AK267" s="19">
        <f t="shared" si="52"/>
        <v>50000000</v>
      </c>
      <c r="AL267" s="19">
        <v>1050000000</v>
      </c>
      <c r="AM267" s="19"/>
      <c r="AN267" s="19"/>
      <c r="AO267" s="19"/>
      <c r="AP267" s="19"/>
      <c r="AQ267" s="19"/>
      <c r="AR267" s="19"/>
      <c r="AS267" s="19"/>
      <c r="AT267" s="19"/>
      <c r="AU267" s="19"/>
      <c r="AV267" s="19"/>
      <c r="AW267" s="19"/>
      <c r="AX267" s="19"/>
      <c r="AY267" s="19"/>
      <c r="AZ267" s="19">
        <f t="shared" si="53"/>
        <v>1050000000</v>
      </c>
      <c r="BA267" s="19">
        <v>1050000000</v>
      </c>
      <c r="BB267" s="19"/>
      <c r="BC267" s="19"/>
      <c r="BD267" s="19"/>
      <c r="BE267" s="19"/>
      <c r="BF267" s="19"/>
      <c r="BG267" s="19"/>
      <c r="BH267" s="19"/>
      <c r="BI267" s="19"/>
      <c r="BJ267" s="19"/>
      <c r="BK267" s="19"/>
      <c r="BL267" s="19"/>
      <c r="BM267" s="19"/>
      <c r="BN267" s="19"/>
      <c r="BO267" s="19">
        <f t="shared" si="54"/>
        <v>1050000000</v>
      </c>
      <c r="BP267" s="19">
        <v>1050000000</v>
      </c>
      <c r="BQ267" s="19"/>
      <c r="BR267" s="19"/>
      <c r="BS267" s="19"/>
      <c r="BT267" s="19"/>
      <c r="BU267" s="19"/>
      <c r="BV267" s="19"/>
      <c r="BW267" s="19"/>
      <c r="BX267" s="19"/>
      <c r="BY267" s="19"/>
      <c r="BZ267" s="19"/>
      <c r="CA267" s="19"/>
      <c r="CB267" s="19"/>
      <c r="CC267" s="24" t="s">
        <v>102</v>
      </c>
      <c r="CD267" s="19">
        <f t="shared" si="55"/>
        <v>1050000000</v>
      </c>
      <c r="CE267" s="20">
        <v>2024258990047</v>
      </c>
      <c r="CF267" s="48" t="str">
        <f>+_xlfn.XLOOKUP(P267,'[1]x METAS'!$AD$3:$AD$408,'[1]x METAS'!$AF$3:$AF$408,FALSE,0,1)</f>
        <v>Secretaría de Educación</v>
      </c>
    </row>
    <row r="268" spans="1:84" hidden="1" x14ac:dyDescent="0.25">
      <c r="A268" s="49" t="s">
        <v>928</v>
      </c>
      <c r="B268" s="30" t="s">
        <v>890</v>
      </c>
      <c r="C268" s="30" t="s">
        <v>891</v>
      </c>
      <c r="D268" s="13">
        <v>220102901</v>
      </c>
      <c r="E268" s="12" t="s">
        <v>929</v>
      </c>
      <c r="F268" s="12" t="s">
        <v>930</v>
      </c>
      <c r="G268" s="14">
        <v>1</v>
      </c>
      <c r="H268" s="12" t="s">
        <v>114</v>
      </c>
      <c r="I268" s="14">
        <v>1</v>
      </c>
      <c r="J268" s="14"/>
      <c r="K268" s="15">
        <f t="shared" si="60"/>
        <v>0</v>
      </c>
      <c r="L268" s="15"/>
      <c r="M268" s="14">
        <v>1</v>
      </c>
      <c r="N268" s="14">
        <v>1</v>
      </c>
      <c r="O268" s="16">
        <v>1</v>
      </c>
      <c r="P268" s="16" t="str">
        <f>+_xlfn.XLOOKUP(F268,'[1]x METAS'!$X$3:$X$408,'[1]x METAS'!$AD$3:$AD$408,FALSE,0,1)</f>
        <v>Mantener la estrategia de Transporte Escolar movilizando los estudiantes de las 3 Instituciones Educativas Municipales Rurales que cumplan con las condiciones de la estrategia todos los días del calendario académico</v>
      </c>
      <c r="Q268" s="17">
        <f>+_xlfn.XLOOKUP(P268,[2]Sheet!$C$6:$C$2261,[2]Sheet!$G$6:$G$2261,FALSE,0,1)</f>
        <v>350000000</v>
      </c>
      <c r="R268" s="18">
        <f>+_xlfn.XLOOKUP(P268,[2]Sheet!$C$2:$C$2261,[2]Sheet!$J$2:$J$2261,FALSE,0,1)</f>
        <v>197267208</v>
      </c>
      <c r="S268" s="15">
        <f t="shared" si="59"/>
        <v>0.56362059428571432</v>
      </c>
      <c r="T268" s="15"/>
      <c r="U268" s="15"/>
      <c r="V268" s="15"/>
      <c r="W268" s="19">
        <v>100000000</v>
      </c>
      <c r="X268" s="19">
        <v>594123114.5</v>
      </c>
      <c r="Y268" s="19"/>
      <c r="Z268" s="19"/>
      <c r="AA268" s="19"/>
      <c r="AB268" s="19"/>
      <c r="AC268" s="19"/>
      <c r="AD268" s="19"/>
      <c r="AE268" s="19"/>
      <c r="AF268" s="19"/>
      <c r="AG268" s="19"/>
      <c r="AH268" s="19"/>
      <c r="AI268" s="19"/>
      <c r="AJ268" s="12"/>
      <c r="AK268" s="19">
        <f t="shared" si="52"/>
        <v>694123114.5</v>
      </c>
      <c r="AL268" s="19">
        <v>850000000</v>
      </c>
      <c r="AM268" s="19"/>
      <c r="AN268" s="19"/>
      <c r="AO268" s="19"/>
      <c r="AP268" s="19"/>
      <c r="AQ268" s="19"/>
      <c r="AR268" s="19"/>
      <c r="AS268" s="19"/>
      <c r="AT268" s="19"/>
      <c r="AU268" s="19"/>
      <c r="AV268" s="19"/>
      <c r="AW268" s="19"/>
      <c r="AX268" s="19"/>
      <c r="AY268" s="19"/>
      <c r="AZ268" s="19">
        <f t="shared" si="53"/>
        <v>850000000</v>
      </c>
      <c r="BA268" s="19">
        <v>972000000</v>
      </c>
      <c r="BB268" s="19"/>
      <c r="BC268" s="19"/>
      <c r="BD268" s="19"/>
      <c r="BE268" s="19"/>
      <c r="BF268" s="19"/>
      <c r="BG268" s="19"/>
      <c r="BH268" s="19"/>
      <c r="BI268" s="19"/>
      <c r="BJ268" s="19"/>
      <c r="BK268" s="19"/>
      <c r="BL268" s="19"/>
      <c r="BM268" s="19"/>
      <c r="BN268" s="19"/>
      <c r="BO268" s="19">
        <f t="shared" si="54"/>
        <v>972000000</v>
      </c>
      <c r="BP268" s="19">
        <v>1083876885.5</v>
      </c>
      <c r="BQ268" s="19"/>
      <c r="BR268" s="19"/>
      <c r="BS268" s="19"/>
      <c r="BT268" s="19"/>
      <c r="BU268" s="19"/>
      <c r="BV268" s="19"/>
      <c r="BW268" s="19"/>
      <c r="BX268" s="19"/>
      <c r="BY268" s="19"/>
      <c r="BZ268" s="19"/>
      <c r="CA268" s="19"/>
      <c r="CB268" s="19"/>
      <c r="CC268" s="24" t="s">
        <v>102</v>
      </c>
      <c r="CD268" s="19">
        <f t="shared" si="55"/>
        <v>1083876885.5</v>
      </c>
      <c r="CE268" s="20">
        <v>2024258990047</v>
      </c>
      <c r="CF268" s="48" t="str">
        <f>+_xlfn.XLOOKUP(P268,'[1]x METAS'!$AD$3:$AD$408,'[1]x METAS'!$AF$3:$AF$408,FALSE,0,1)</f>
        <v>Secretaría de Educación</v>
      </c>
    </row>
    <row r="269" spans="1:84" hidden="1" x14ac:dyDescent="0.25">
      <c r="A269" s="49" t="s">
        <v>931</v>
      </c>
      <c r="B269" s="30" t="s">
        <v>890</v>
      </c>
      <c r="C269" s="30" t="s">
        <v>891</v>
      </c>
      <c r="D269" s="13">
        <v>220100300</v>
      </c>
      <c r="E269" s="12" t="s">
        <v>228</v>
      </c>
      <c r="F269" s="12" t="s">
        <v>932</v>
      </c>
      <c r="G269" s="14">
        <v>10000</v>
      </c>
      <c r="H269" s="12" t="s">
        <v>91</v>
      </c>
      <c r="I269" s="14">
        <v>2500</v>
      </c>
      <c r="J269" s="14"/>
      <c r="K269" s="15">
        <f t="shared" si="60"/>
        <v>0</v>
      </c>
      <c r="L269" s="15"/>
      <c r="M269" s="14">
        <v>2500</v>
      </c>
      <c r="N269" s="14">
        <v>2500</v>
      </c>
      <c r="O269" s="16">
        <v>2500</v>
      </c>
      <c r="P269" s="16" t="str">
        <f>+_xlfn.XLOOKUP(F269,'[1]x METAS'!$X$3:$X$408,'[1]x METAS'!$AD$3:$AD$408,FALSE,0,1)</f>
        <v>Beneficiar 10000 estudiantes de instituciones oficiales y privadas con estrategias para promover la Lectura, la escritura y la oralidad en el municipio.</v>
      </c>
      <c r="Q269" s="17">
        <f>+_xlfn.XLOOKUP(P269,[2]Sheet!$C$6:$C$2261,[2]Sheet!$G$6:$G$2261,FALSE,0,1)</f>
        <v>68600000</v>
      </c>
      <c r="R269" s="18">
        <f>+_xlfn.XLOOKUP(P269,[2]Sheet!$C$2:$C$2261,[2]Sheet!$J$2:$J$2261,FALSE,0,1)</f>
        <v>68600000</v>
      </c>
      <c r="S269" s="15">
        <f t="shared" si="59"/>
        <v>1</v>
      </c>
      <c r="T269" s="15"/>
      <c r="U269" s="15"/>
      <c r="V269" s="15"/>
      <c r="W269" s="19">
        <v>0</v>
      </c>
      <c r="X269" s="19"/>
      <c r="Y269" s="19"/>
      <c r="Z269" s="19"/>
      <c r="AA269" s="19"/>
      <c r="AB269" s="19">
        <v>50000000</v>
      </c>
      <c r="AC269" s="19"/>
      <c r="AD269" s="19"/>
      <c r="AE269" s="19"/>
      <c r="AF269" s="19"/>
      <c r="AG269" s="19"/>
      <c r="AH269" s="19"/>
      <c r="AI269" s="19"/>
      <c r="AJ269" s="12"/>
      <c r="AK269" s="19">
        <f t="shared" si="52"/>
        <v>50000000</v>
      </c>
      <c r="AL269" s="19">
        <v>50000000</v>
      </c>
      <c r="AM269" s="19"/>
      <c r="AN269" s="19"/>
      <c r="AO269" s="19"/>
      <c r="AP269" s="19"/>
      <c r="AQ269" s="19"/>
      <c r="AR269" s="19"/>
      <c r="AS269" s="19"/>
      <c r="AT269" s="19"/>
      <c r="AU269" s="19"/>
      <c r="AV269" s="19"/>
      <c r="AW269" s="19"/>
      <c r="AX269" s="19"/>
      <c r="AY269" s="19"/>
      <c r="AZ269" s="19">
        <f t="shared" si="53"/>
        <v>50000000</v>
      </c>
      <c r="BA269" s="19">
        <v>50000000</v>
      </c>
      <c r="BB269" s="19"/>
      <c r="BC269" s="19"/>
      <c r="BD269" s="19"/>
      <c r="BE269" s="19"/>
      <c r="BF269" s="19"/>
      <c r="BG269" s="19"/>
      <c r="BH269" s="19"/>
      <c r="BI269" s="19"/>
      <c r="BJ269" s="19"/>
      <c r="BK269" s="19"/>
      <c r="BL269" s="19"/>
      <c r="BM269" s="19"/>
      <c r="BN269" s="19"/>
      <c r="BO269" s="19">
        <f t="shared" si="54"/>
        <v>50000000</v>
      </c>
      <c r="BP269" s="19">
        <v>50000000</v>
      </c>
      <c r="BQ269" s="19"/>
      <c r="BR269" s="19"/>
      <c r="BS269" s="19"/>
      <c r="BT269" s="19"/>
      <c r="BU269" s="19"/>
      <c r="BV269" s="19"/>
      <c r="BW269" s="19"/>
      <c r="BX269" s="19"/>
      <c r="BY269" s="19"/>
      <c r="BZ269" s="19"/>
      <c r="CA269" s="19"/>
      <c r="CB269" s="19"/>
      <c r="CC269" s="24" t="s">
        <v>102</v>
      </c>
      <c r="CD269" s="19">
        <f t="shared" si="55"/>
        <v>50000000</v>
      </c>
      <c r="CE269" s="20">
        <v>2024258990047</v>
      </c>
      <c r="CF269" s="48" t="str">
        <f>+_xlfn.XLOOKUP(P269,'[1]x METAS'!$AD$3:$AD$408,'[1]x METAS'!$AF$3:$AF$408,FALSE,0,1)</f>
        <v>Secretaría de Educación</v>
      </c>
    </row>
    <row r="270" spans="1:84" hidden="1" x14ac:dyDescent="0.25">
      <c r="A270" s="49" t="s">
        <v>933</v>
      </c>
      <c r="B270" s="30" t="s">
        <v>890</v>
      </c>
      <c r="C270" s="30" t="s">
        <v>891</v>
      </c>
      <c r="D270" s="13" t="s">
        <v>934</v>
      </c>
      <c r="E270" s="12" t="s">
        <v>935</v>
      </c>
      <c r="F270" s="12" t="s">
        <v>936</v>
      </c>
      <c r="G270" s="14">
        <v>4</v>
      </c>
      <c r="H270" s="12" t="s">
        <v>91</v>
      </c>
      <c r="I270" s="14">
        <v>0</v>
      </c>
      <c r="J270" s="14"/>
      <c r="K270" s="15" t="e">
        <f t="shared" si="60"/>
        <v>#DIV/0!</v>
      </c>
      <c r="L270" s="15"/>
      <c r="M270" s="14">
        <v>2</v>
      </c>
      <c r="N270" s="14">
        <v>1</v>
      </c>
      <c r="O270" s="16">
        <v>1</v>
      </c>
      <c r="P270" s="16" t="str">
        <f>+_xlfn.XLOOKUP(F270,'[1]x METAS'!$X$3:$X$408,'[1]x METAS'!$AD$3:$AD$408,FALSE,0,1)</f>
        <v>Implementar 4 estrategias de investigación e innovación implementadas con la comunidad educativa del municipio</v>
      </c>
      <c r="Q270" s="17" t="b">
        <f>+_xlfn.XLOOKUP(P270,[2]Sheet!$C$6:$C$2261,[2]Sheet!$G$6:$G$2261,FALSE,0,1)</f>
        <v>0</v>
      </c>
      <c r="R270" s="16"/>
      <c r="S270" s="16"/>
      <c r="T270" s="16"/>
      <c r="U270" s="16"/>
      <c r="V270" s="16"/>
      <c r="W270" s="19">
        <v>0</v>
      </c>
      <c r="X270" s="19"/>
      <c r="Y270" s="19"/>
      <c r="Z270" s="19"/>
      <c r="AA270" s="19"/>
      <c r="AB270" s="19"/>
      <c r="AC270" s="19"/>
      <c r="AD270" s="19"/>
      <c r="AE270" s="19"/>
      <c r="AF270" s="19"/>
      <c r="AG270" s="19"/>
      <c r="AH270" s="19"/>
      <c r="AI270" s="19"/>
      <c r="AJ270" s="12"/>
      <c r="AK270" s="19">
        <f t="shared" si="52"/>
        <v>0</v>
      </c>
      <c r="AL270" s="19">
        <v>372000000</v>
      </c>
      <c r="AM270" s="19"/>
      <c r="AN270" s="19"/>
      <c r="AO270" s="19"/>
      <c r="AP270" s="19"/>
      <c r="AQ270" s="19"/>
      <c r="AR270" s="19"/>
      <c r="AS270" s="19"/>
      <c r="AT270" s="19"/>
      <c r="AU270" s="19"/>
      <c r="AV270" s="19"/>
      <c r="AW270" s="19"/>
      <c r="AX270" s="19"/>
      <c r="AY270" s="19"/>
      <c r="AZ270" s="19">
        <f t="shared" si="53"/>
        <v>372000000</v>
      </c>
      <c r="BA270" s="19">
        <v>372000000</v>
      </c>
      <c r="BB270" s="19"/>
      <c r="BC270" s="19"/>
      <c r="BD270" s="19"/>
      <c r="BE270" s="19"/>
      <c r="BF270" s="19"/>
      <c r="BG270" s="19"/>
      <c r="BH270" s="19"/>
      <c r="BI270" s="19"/>
      <c r="BJ270" s="19"/>
      <c r="BK270" s="19"/>
      <c r="BL270" s="19"/>
      <c r="BM270" s="19"/>
      <c r="BN270" s="19"/>
      <c r="BO270" s="19">
        <f t="shared" si="54"/>
        <v>372000000</v>
      </c>
      <c r="BP270" s="19">
        <v>72000000</v>
      </c>
      <c r="BQ270" s="19"/>
      <c r="BR270" s="19"/>
      <c r="BS270" s="19"/>
      <c r="BT270" s="19"/>
      <c r="BU270" s="19"/>
      <c r="BV270" s="19"/>
      <c r="BW270" s="19"/>
      <c r="BX270" s="19"/>
      <c r="BY270" s="19"/>
      <c r="BZ270" s="19"/>
      <c r="CA270" s="19"/>
      <c r="CB270" s="19"/>
      <c r="CC270" s="24" t="s">
        <v>102</v>
      </c>
      <c r="CD270" s="19">
        <f t="shared" si="55"/>
        <v>72000000</v>
      </c>
      <c r="CE270" s="20">
        <v>2024258990049</v>
      </c>
      <c r="CF270" s="48" t="str">
        <f>+_xlfn.XLOOKUP(P270,'[1]x METAS'!$AD$3:$AD$408,'[1]x METAS'!$AF$3:$AF$408,FALSE,0,1)</f>
        <v>Secretaría de Educación</v>
      </c>
    </row>
    <row r="271" spans="1:84" hidden="1" x14ac:dyDescent="0.25">
      <c r="A271" s="49" t="s">
        <v>937</v>
      </c>
      <c r="B271" s="30" t="s">
        <v>890</v>
      </c>
      <c r="C271" s="30" t="s">
        <v>891</v>
      </c>
      <c r="D271" s="13">
        <v>220103400</v>
      </c>
      <c r="E271" s="12" t="s">
        <v>938</v>
      </c>
      <c r="F271" s="12" t="s">
        <v>939</v>
      </c>
      <c r="G271" s="14">
        <v>1500</v>
      </c>
      <c r="H271" s="12" t="s">
        <v>91</v>
      </c>
      <c r="I271" s="14">
        <v>300</v>
      </c>
      <c r="J271" s="14"/>
      <c r="K271" s="15">
        <f t="shared" si="60"/>
        <v>0</v>
      </c>
      <c r="L271" s="15"/>
      <c r="M271" s="14">
        <v>400</v>
      </c>
      <c r="N271" s="14">
        <v>400</v>
      </c>
      <c r="O271" s="16">
        <v>400</v>
      </c>
      <c r="P271" s="16" t="str">
        <f>+_xlfn.XLOOKUP(F271,'[1]x METAS'!$X$3:$X$408,'[1]x METAS'!$AD$3:$AD$408,FALSE,0,1)</f>
        <v>Beneficiar 1500 estudiantes con estrategias promoción del bilingüismo </v>
      </c>
      <c r="Q271" s="17">
        <f>+_xlfn.XLOOKUP(P271,[2]Sheet!$C$6:$C$2261,[2]Sheet!$G$6:$G$2261,FALSE,0,1)</f>
        <v>49564205</v>
      </c>
      <c r="R271" s="18">
        <f>+_xlfn.XLOOKUP(P271,[2]Sheet!$C$2:$C$2261,[2]Sheet!$J$2:$J$2261,FALSE,0,1)</f>
        <v>49564205</v>
      </c>
      <c r="S271" s="15">
        <f>+R271/Q271</f>
        <v>1</v>
      </c>
      <c r="T271" s="15"/>
      <c r="U271" s="15"/>
      <c r="V271" s="15"/>
      <c r="W271" s="19">
        <v>20000000</v>
      </c>
      <c r="X271" s="19"/>
      <c r="Y271" s="19"/>
      <c r="Z271" s="19"/>
      <c r="AA271" s="19"/>
      <c r="AB271" s="19">
        <v>55000000</v>
      </c>
      <c r="AC271" s="19"/>
      <c r="AD271" s="19"/>
      <c r="AE271" s="19"/>
      <c r="AF271" s="19"/>
      <c r="AG271" s="19"/>
      <c r="AH271" s="19"/>
      <c r="AI271" s="19"/>
      <c r="AJ271" s="12"/>
      <c r="AK271" s="19">
        <f t="shared" si="52"/>
        <v>75000000</v>
      </c>
      <c r="AL271" s="19">
        <v>235000000</v>
      </c>
      <c r="AM271" s="19"/>
      <c r="AN271" s="19"/>
      <c r="AO271" s="19"/>
      <c r="AP271" s="19"/>
      <c r="AQ271" s="19"/>
      <c r="AR271" s="19"/>
      <c r="AS271" s="19"/>
      <c r="AT271" s="19"/>
      <c r="AU271" s="19"/>
      <c r="AV271" s="19"/>
      <c r="AW271" s="19"/>
      <c r="AX271" s="19"/>
      <c r="AY271" s="19"/>
      <c r="AZ271" s="19">
        <f t="shared" si="53"/>
        <v>235000000</v>
      </c>
      <c r="BA271" s="19">
        <v>235000000</v>
      </c>
      <c r="BB271" s="19"/>
      <c r="BC271" s="19"/>
      <c r="BD271" s="19"/>
      <c r="BE271" s="19"/>
      <c r="BF271" s="19"/>
      <c r="BG271" s="19"/>
      <c r="BH271" s="19"/>
      <c r="BI271" s="19"/>
      <c r="BJ271" s="19"/>
      <c r="BK271" s="19"/>
      <c r="BL271" s="19"/>
      <c r="BM271" s="19"/>
      <c r="BN271" s="19"/>
      <c r="BO271" s="19">
        <f t="shared" si="54"/>
        <v>235000000</v>
      </c>
      <c r="BP271" s="19">
        <v>235000000</v>
      </c>
      <c r="BQ271" s="19"/>
      <c r="BR271" s="19"/>
      <c r="BS271" s="19"/>
      <c r="BT271" s="19"/>
      <c r="BU271" s="19"/>
      <c r="BV271" s="19"/>
      <c r="BW271" s="19"/>
      <c r="BX271" s="19"/>
      <c r="BY271" s="19"/>
      <c r="BZ271" s="19"/>
      <c r="CA271" s="19"/>
      <c r="CB271" s="19"/>
      <c r="CC271" s="24" t="s">
        <v>102</v>
      </c>
      <c r="CD271" s="19">
        <f t="shared" si="55"/>
        <v>235000000</v>
      </c>
      <c r="CE271" s="20">
        <v>2024258990047</v>
      </c>
      <c r="CF271" s="48" t="str">
        <f>+_xlfn.XLOOKUP(P271,'[1]x METAS'!$AD$3:$AD$408,'[1]x METAS'!$AF$3:$AF$408,FALSE,0,1)</f>
        <v>Secretaría de Educación</v>
      </c>
    </row>
    <row r="272" spans="1:84" hidden="1" x14ac:dyDescent="0.25">
      <c r="A272" s="49" t="s">
        <v>940</v>
      </c>
      <c r="B272" s="30" t="s">
        <v>890</v>
      </c>
      <c r="C272" s="30" t="s">
        <v>891</v>
      </c>
      <c r="D272" s="13">
        <v>220106000</v>
      </c>
      <c r="E272" s="12" t="s">
        <v>941</v>
      </c>
      <c r="F272" s="12" t="s">
        <v>942</v>
      </c>
      <c r="G272" s="14">
        <v>100</v>
      </c>
      <c r="H272" s="12" t="s">
        <v>114</v>
      </c>
      <c r="I272" s="14">
        <v>0</v>
      </c>
      <c r="J272" s="14"/>
      <c r="K272" s="15" t="e">
        <f t="shared" si="60"/>
        <v>#DIV/0!</v>
      </c>
      <c r="L272" s="15"/>
      <c r="M272" s="14">
        <v>35</v>
      </c>
      <c r="N272" s="14">
        <v>35</v>
      </c>
      <c r="O272" s="16">
        <v>30</v>
      </c>
      <c r="P272" s="16" t="str">
        <f>+_xlfn.XLOOKUP(F272,'[1]x METAS'!$X$3:$X$408,'[1]x METAS'!$AD$3:$AD$408,FALSE,0,1)</f>
        <v>Beneficiar a 100 docentes con estrategias de bilingüismo, especialmente en temas de formación.</v>
      </c>
      <c r="Q272" s="17" t="b">
        <f>+_xlfn.XLOOKUP(P272,[2]Sheet!$C$6:$C$2261,[2]Sheet!$G$6:$G$2261,FALSE,0,1)</f>
        <v>0</v>
      </c>
      <c r="R272" s="16"/>
      <c r="S272" s="16"/>
      <c r="T272" s="16"/>
      <c r="U272" s="16"/>
      <c r="V272" s="16"/>
      <c r="W272" s="19">
        <v>0</v>
      </c>
      <c r="X272" s="19"/>
      <c r="Y272" s="19"/>
      <c r="Z272" s="19"/>
      <c r="AA272" s="19"/>
      <c r="AB272" s="19"/>
      <c r="AC272" s="19"/>
      <c r="AD272" s="19"/>
      <c r="AE272" s="19"/>
      <c r="AF272" s="19"/>
      <c r="AG272" s="19"/>
      <c r="AH272" s="19"/>
      <c r="AI272" s="19"/>
      <c r="AJ272" s="12"/>
      <c r="AK272" s="19">
        <f t="shared" si="52"/>
        <v>0</v>
      </c>
      <c r="AL272" s="19">
        <v>80000000</v>
      </c>
      <c r="AM272" s="19"/>
      <c r="AN272" s="19"/>
      <c r="AO272" s="19"/>
      <c r="AP272" s="19"/>
      <c r="AQ272" s="19"/>
      <c r="AR272" s="19"/>
      <c r="AS272" s="19"/>
      <c r="AT272" s="19"/>
      <c r="AU272" s="19"/>
      <c r="AV272" s="19"/>
      <c r="AW272" s="19"/>
      <c r="AX272" s="19"/>
      <c r="AY272" s="19"/>
      <c r="AZ272" s="19">
        <f t="shared" si="53"/>
        <v>80000000</v>
      </c>
      <c r="BA272" s="19">
        <v>80000000</v>
      </c>
      <c r="BB272" s="19"/>
      <c r="BC272" s="19"/>
      <c r="BD272" s="19"/>
      <c r="BE272" s="19"/>
      <c r="BF272" s="19"/>
      <c r="BG272" s="19"/>
      <c r="BH272" s="19"/>
      <c r="BI272" s="19"/>
      <c r="BJ272" s="19"/>
      <c r="BK272" s="19"/>
      <c r="BL272" s="19"/>
      <c r="BM272" s="19"/>
      <c r="BN272" s="19"/>
      <c r="BO272" s="19">
        <f t="shared" si="54"/>
        <v>80000000</v>
      </c>
      <c r="BP272" s="19">
        <v>57000000</v>
      </c>
      <c r="BQ272" s="19"/>
      <c r="BR272" s="19"/>
      <c r="BS272" s="19"/>
      <c r="BT272" s="19"/>
      <c r="BU272" s="19"/>
      <c r="BV272" s="19"/>
      <c r="BW272" s="19"/>
      <c r="BX272" s="19"/>
      <c r="BY272" s="19"/>
      <c r="BZ272" s="19"/>
      <c r="CA272" s="19"/>
      <c r="CB272" s="19"/>
      <c r="CC272" s="24" t="s">
        <v>102</v>
      </c>
      <c r="CD272" s="19">
        <f t="shared" si="55"/>
        <v>57000000</v>
      </c>
      <c r="CE272" s="20">
        <v>2024258990047</v>
      </c>
      <c r="CF272" s="48" t="str">
        <f>+_xlfn.XLOOKUP(P272,'[1]x METAS'!$AD$3:$AD$408,'[1]x METAS'!$AF$3:$AF$408,FALSE,0,1)</f>
        <v>Secretaría de Educación</v>
      </c>
    </row>
    <row r="273" spans="1:84" hidden="1" x14ac:dyDescent="0.25">
      <c r="A273" s="49" t="s">
        <v>943</v>
      </c>
      <c r="B273" s="30" t="s">
        <v>890</v>
      </c>
      <c r="C273" s="30" t="s">
        <v>891</v>
      </c>
      <c r="D273" s="13">
        <v>220100602</v>
      </c>
      <c r="E273" s="12" t="s">
        <v>906</v>
      </c>
      <c r="F273" s="12" t="s">
        <v>944</v>
      </c>
      <c r="G273" s="14">
        <v>10</v>
      </c>
      <c r="H273" s="12" t="s">
        <v>114</v>
      </c>
      <c r="I273" s="14">
        <v>0</v>
      </c>
      <c r="J273" s="14"/>
      <c r="K273" s="15" t="e">
        <f t="shared" si="60"/>
        <v>#DIV/0!</v>
      </c>
      <c r="L273" s="15"/>
      <c r="M273" s="14">
        <v>10</v>
      </c>
      <c r="N273" s="14">
        <v>10</v>
      </c>
      <c r="O273" s="16">
        <v>10</v>
      </c>
      <c r="P273" s="16" t="str">
        <f>+_xlfn.XLOOKUP(F273,'[1]x METAS'!$X$3:$X$408,'[1]x METAS'!$AD$3:$AD$408,FALSE,0,1)</f>
        <v>Fortalecimiento e implementación efectiva del Plan Educativo Municipal (PEM) por medio del acompañamiento en las 10 Instituciones Educativas Municipales (IEM).</v>
      </c>
      <c r="Q273" s="17" t="b">
        <f>+_xlfn.XLOOKUP(P273,[2]Sheet!$C$6:$C$2261,[2]Sheet!$G$6:$G$2261,FALSE,0,1)</f>
        <v>0</v>
      </c>
      <c r="R273" s="16"/>
      <c r="S273" s="16"/>
      <c r="T273" s="16"/>
      <c r="U273" s="16"/>
      <c r="V273" s="16"/>
      <c r="W273" s="19">
        <v>0</v>
      </c>
      <c r="X273" s="19"/>
      <c r="Y273" s="19"/>
      <c r="Z273" s="19"/>
      <c r="AA273" s="19"/>
      <c r="AB273" s="19"/>
      <c r="AC273" s="19"/>
      <c r="AD273" s="19"/>
      <c r="AE273" s="19"/>
      <c r="AF273" s="19"/>
      <c r="AG273" s="19"/>
      <c r="AH273" s="19"/>
      <c r="AI273" s="19"/>
      <c r="AJ273" s="12"/>
      <c r="AK273" s="19">
        <f t="shared" si="52"/>
        <v>0</v>
      </c>
      <c r="AL273" s="19">
        <v>2569000000</v>
      </c>
      <c r="AM273" s="19"/>
      <c r="AN273" s="19"/>
      <c r="AO273" s="19"/>
      <c r="AP273" s="19"/>
      <c r="AQ273" s="19"/>
      <c r="AR273" s="19"/>
      <c r="AS273" s="19"/>
      <c r="AT273" s="19"/>
      <c r="AU273" s="19"/>
      <c r="AV273" s="19"/>
      <c r="AW273" s="19"/>
      <c r="AX273" s="19"/>
      <c r="AY273" s="19"/>
      <c r="AZ273" s="19">
        <f t="shared" si="53"/>
        <v>2569000000</v>
      </c>
      <c r="BA273" s="19">
        <v>2569000000</v>
      </c>
      <c r="BB273" s="19"/>
      <c r="BC273" s="19"/>
      <c r="BD273" s="19"/>
      <c r="BE273" s="19"/>
      <c r="BF273" s="19"/>
      <c r="BG273" s="19"/>
      <c r="BH273" s="19"/>
      <c r="BI273" s="19"/>
      <c r="BJ273" s="19"/>
      <c r="BK273" s="19"/>
      <c r="BL273" s="19"/>
      <c r="BM273" s="19"/>
      <c r="BN273" s="19"/>
      <c r="BO273" s="19">
        <f t="shared" si="54"/>
        <v>2569000000</v>
      </c>
      <c r="BP273" s="19">
        <v>2569000000</v>
      </c>
      <c r="BQ273" s="19"/>
      <c r="BR273" s="19"/>
      <c r="BS273" s="19"/>
      <c r="BT273" s="19"/>
      <c r="BU273" s="19"/>
      <c r="BV273" s="19"/>
      <c r="BW273" s="19"/>
      <c r="BX273" s="19"/>
      <c r="BY273" s="19"/>
      <c r="BZ273" s="19"/>
      <c r="CA273" s="19"/>
      <c r="CB273" s="19"/>
      <c r="CC273" s="24" t="s">
        <v>102</v>
      </c>
      <c r="CD273" s="19">
        <f t="shared" si="55"/>
        <v>2569000000</v>
      </c>
      <c r="CE273" s="20">
        <v>2024258990047</v>
      </c>
      <c r="CF273" s="48" t="str">
        <f>+_xlfn.XLOOKUP(P273,'[1]x METAS'!$AD$3:$AD$408,'[1]x METAS'!$AF$3:$AF$408,FALSE,0,1)</f>
        <v>Secretaría de Educación</v>
      </c>
    </row>
    <row r="274" spans="1:84" hidden="1" x14ac:dyDescent="0.25">
      <c r="A274" s="49" t="s">
        <v>945</v>
      </c>
      <c r="B274" s="30" t="s">
        <v>890</v>
      </c>
      <c r="C274" s="30" t="s">
        <v>891</v>
      </c>
      <c r="D274" s="13" t="s">
        <v>946</v>
      </c>
      <c r="E274" s="12" t="s">
        <v>947</v>
      </c>
      <c r="F274" s="12" t="s">
        <v>948</v>
      </c>
      <c r="G274" s="14">
        <v>4</v>
      </c>
      <c r="H274" s="12" t="s">
        <v>91</v>
      </c>
      <c r="I274" s="14">
        <v>0</v>
      </c>
      <c r="J274" s="14"/>
      <c r="K274" s="15" t="e">
        <f t="shared" si="60"/>
        <v>#DIV/0!</v>
      </c>
      <c r="L274" s="15"/>
      <c r="M274" s="14">
        <v>1</v>
      </c>
      <c r="N274" s="14">
        <v>2</v>
      </c>
      <c r="O274" s="16">
        <v>1</v>
      </c>
      <c r="P274" s="16" t="str">
        <f>+_xlfn.XLOOKUP(F274,'[1]x METAS'!$X$3:$X$408,'[1]x METAS'!$AD$3:$AD$408,FALSE,0,1)</f>
        <v>Acompañar a cuatro (4) establecimientos educativos en la implementación de modelos de innovación educativa</v>
      </c>
      <c r="Q274" s="17" t="b">
        <f>+_xlfn.XLOOKUP(P274,[2]Sheet!$C$6:$C$2261,[2]Sheet!$G$6:$G$2261,FALSE,0,1)</f>
        <v>0</v>
      </c>
      <c r="R274" s="16"/>
      <c r="S274" s="16"/>
      <c r="T274" s="16"/>
      <c r="U274" s="16"/>
      <c r="V274" s="16"/>
      <c r="W274" s="19">
        <v>0</v>
      </c>
      <c r="X274" s="19"/>
      <c r="Y274" s="19"/>
      <c r="Z274" s="19"/>
      <c r="AA274" s="19"/>
      <c r="AB274" s="19"/>
      <c r="AC274" s="19"/>
      <c r="AD274" s="19"/>
      <c r="AE274" s="19"/>
      <c r="AF274" s="19"/>
      <c r="AG274" s="19"/>
      <c r="AH274" s="19"/>
      <c r="AI274" s="19"/>
      <c r="AJ274" s="12"/>
      <c r="AK274" s="19">
        <f t="shared" si="52"/>
        <v>0</v>
      </c>
      <c r="AL274" s="19">
        <v>400000000</v>
      </c>
      <c r="AM274" s="19"/>
      <c r="AN274" s="19"/>
      <c r="AO274" s="19"/>
      <c r="AP274" s="19"/>
      <c r="AQ274" s="19"/>
      <c r="AR274" s="19"/>
      <c r="AS274" s="19"/>
      <c r="AT274" s="19"/>
      <c r="AU274" s="19"/>
      <c r="AV274" s="19"/>
      <c r="AW274" s="19"/>
      <c r="AX274" s="19"/>
      <c r="AY274" s="19"/>
      <c r="AZ274" s="19">
        <f t="shared" si="53"/>
        <v>400000000</v>
      </c>
      <c r="BA274" s="19">
        <v>400000000</v>
      </c>
      <c r="BB274" s="19"/>
      <c r="BC274" s="19"/>
      <c r="BD274" s="19"/>
      <c r="BE274" s="19"/>
      <c r="BF274" s="19"/>
      <c r="BG274" s="19"/>
      <c r="BH274" s="19"/>
      <c r="BI274" s="19"/>
      <c r="BJ274" s="19"/>
      <c r="BK274" s="19"/>
      <c r="BL274" s="19"/>
      <c r="BM274" s="19"/>
      <c r="BN274" s="19"/>
      <c r="BO274" s="19">
        <f t="shared" si="54"/>
        <v>400000000</v>
      </c>
      <c r="BP274" s="19">
        <v>400000000</v>
      </c>
      <c r="BQ274" s="19"/>
      <c r="BR274" s="19"/>
      <c r="BS274" s="19"/>
      <c r="BT274" s="19"/>
      <c r="BU274" s="19"/>
      <c r="BV274" s="19"/>
      <c r="BW274" s="19"/>
      <c r="BX274" s="19"/>
      <c r="BY274" s="19"/>
      <c r="BZ274" s="19"/>
      <c r="CA274" s="19"/>
      <c r="CB274" s="19"/>
      <c r="CC274" s="24" t="s">
        <v>102</v>
      </c>
      <c r="CD274" s="19">
        <f t="shared" si="55"/>
        <v>400000000</v>
      </c>
      <c r="CE274" s="20">
        <v>2024258990049</v>
      </c>
      <c r="CF274" s="48" t="str">
        <f>+_xlfn.XLOOKUP(P274,'[1]x METAS'!$AD$3:$AD$408,'[1]x METAS'!$AF$3:$AF$408,FALSE,0,1)</f>
        <v>Secretaría de Educación</v>
      </c>
    </row>
    <row r="275" spans="1:84" hidden="1" x14ac:dyDescent="0.25">
      <c r="A275" s="49" t="s">
        <v>949</v>
      </c>
      <c r="B275" s="30" t="s">
        <v>890</v>
      </c>
      <c r="C275" s="30" t="s">
        <v>891</v>
      </c>
      <c r="D275" s="13" t="s">
        <v>950</v>
      </c>
      <c r="E275" s="12" t="s">
        <v>951</v>
      </c>
      <c r="F275" s="12" t="s">
        <v>952</v>
      </c>
      <c r="G275" s="14">
        <v>520</v>
      </c>
      <c r="H275" s="12" t="s">
        <v>91</v>
      </c>
      <c r="I275" s="14">
        <v>0</v>
      </c>
      <c r="J275" s="14"/>
      <c r="K275" s="15" t="e">
        <f t="shared" si="60"/>
        <v>#DIV/0!</v>
      </c>
      <c r="L275" s="15"/>
      <c r="M275" s="14">
        <v>173</v>
      </c>
      <c r="N275" s="14">
        <v>173</v>
      </c>
      <c r="O275" s="16">
        <v>174</v>
      </c>
      <c r="P275" s="16" t="str">
        <f>+_xlfn.XLOOKUP(F275,'[1]x METAS'!$X$3:$X$408,'[1]x METAS'!$AD$3:$AD$408,FALSE,0,1)</f>
        <v xml:space="preserve">Capacitar a 520 docentes y agentes educativos de educación inicial, preescolar, básica y media en innovación y prácticas pedagógicas </v>
      </c>
      <c r="Q275" s="17" t="b">
        <f>+_xlfn.XLOOKUP(P275,[2]Sheet!$C$6:$C$2261,[2]Sheet!$G$6:$G$2261,FALSE,0,1)</f>
        <v>0</v>
      </c>
      <c r="R275" s="16"/>
      <c r="S275" s="16"/>
      <c r="T275" s="16"/>
      <c r="U275" s="16"/>
      <c r="V275" s="16"/>
      <c r="W275" s="19">
        <v>0</v>
      </c>
      <c r="X275" s="19"/>
      <c r="Y275" s="19"/>
      <c r="Z275" s="19"/>
      <c r="AA275" s="19"/>
      <c r="AB275" s="19"/>
      <c r="AC275" s="19"/>
      <c r="AD275" s="19"/>
      <c r="AE275" s="19"/>
      <c r="AF275" s="19"/>
      <c r="AG275" s="19"/>
      <c r="AH275" s="19"/>
      <c r="AI275" s="19"/>
      <c r="AJ275" s="12"/>
      <c r="AK275" s="19">
        <f t="shared" si="52"/>
        <v>0</v>
      </c>
      <c r="AL275" s="19">
        <v>248000000</v>
      </c>
      <c r="AM275" s="19"/>
      <c r="AN275" s="19"/>
      <c r="AO275" s="19"/>
      <c r="AP275" s="19"/>
      <c r="AQ275" s="19"/>
      <c r="AR275" s="19"/>
      <c r="AS275" s="19"/>
      <c r="AT275" s="19"/>
      <c r="AU275" s="19"/>
      <c r="AV275" s="19"/>
      <c r="AW275" s="19"/>
      <c r="AX275" s="19"/>
      <c r="AY275" s="19"/>
      <c r="AZ275" s="19">
        <f t="shared" si="53"/>
        <v>248000000</v>
      </c>
      <c r="BA275" s="19">
        <v>248000000</v>
      </c>
      <c r="BB275" s="19"/>
      <c r="BC275" s="19"/>
      <c r="BD275" s="19"/>
      <c r="BE275" s="19"/>
      <c r="BF275" s="19"/>
      <c r="BG275" s="19"/>
      <c r="BH275" s="19"/>
      <c r="BI275" s="19"/>
      <c r="BJ275" s="19"/>
      <c r="BK275" s="19"/>
      <c r="BL275" s="19"/>
      <c r="BM275" s="19"/>
      <c r="BN275" s="19"/>
      <c r="BO275" s="19">
        <f t="shared" si="54"/>
        <v>248000000</v>
      </c>
      <c r="BP275" s="19">
        <v>248000000</v>
      </c>
      <c r="BQ275" s="19"/>
      <c r="BR275" s="19"/>
      <c r="BS275" s="19"/>
      <c r="BT275" s="19"/>
      <c r="BU275" s="19"/>
      <c r="BV275" s="19"/>
      <c r="BW275" s="19"/>
      <c r="BX275" s="19"/>
      <c r="BY275" s="19"/>
      <c r="BZ275" s="19"/>
      <c r="CA275" s="19"/>
      <c r="CB275" s="19"/>
      <c r="CC275" s="24" t="s">
        <v>102</v>
      </c>
      <c r="CD275" s="19">
        <f t="shared" si="55"/>
        <v>248000000</v>
      </c>
      <c r="CE275" s="20">
        <v>2024258990049</v>
      </c>
      <c r="CF275" s="48" t="str">
        <f>+_xlfn.XLOOKUP(P275,'[1]x METAS'!$AD$3:$AD$408,'[1]x METAS'!$AF$3:$AF$408,FALSE,0,1)</f>
        <v>Secretaría de Educación</v>
      </c>
    </row>
    <row r="276" spans="1:84" hidden="1" x14ac:dyDescent="0.25">
      <c r="A276" s="49" t="s">
        <v>953</v>
      </c>
      <c r="B276" s="30" t="s">
        <v>890</v>
      </c>
      <c r="C276" s="30" t="s">
        <v>891</v>
      </c>
      <c r="D276" s="13">
        <v>220108600</v>
      </c>
      <c r="E276" s="12" t="s">
        <v>954</v>
      </c>
      <c r="F276" s="12" t="s">
        <v>955</v>
      </c>
      <c r="G276" s="14">
        <v>5000</v>
      </c>
      <c r="H276" s="12" t="s">
        <v>91</v>
      </c>
      <c r="I276" s="14">
        <v>0</v>
      </c>
      <c r="J276" s="14"/>
      <c r="K276" s="15" t="e">
        <f t="shared" si="60"/>
        <v>#DIV/0!</v>
      </c>
      <c r="L276" s="15"/>
      <c r="M276" s="14">
        <v>1670</v>
      </c>
      <c r="N276" s="14">
        <v>1670</v>
      </c>
      <c r="O276" s="16">
        <v>1660</v>
      </c>
      <c r="P276" s="16" t="str">
        <f>+_xlfn.XLOOKUP(F276,'[1]x METAS'!$X$3:$X$408,'[1]x METAS'!$AD$3:$AD$408,FALSE,0,1)</f>
        <v>Beneficiar a 5000 estudiantes con procesos de salud mental y bienestar emocional</v>
      </c>
      <c r="Q276" s="17" t="b">
        <f>+_xlfn.XLOOKUP(P276,[2]Sheet!$C$6:$C$2261,[2]Sheet!$G$6:$G$2261,FALSE,0,1)</f>
        <v>0</v>
      </c>
      <c r="R276" s="16"/>
      <c r="S276" s="16"/>
      <c r="T276" s="16"/>
      <c r="U276" s="16"/>
      <c r="V276" s="16"/>
      <c r="W276" s="19">
        <v>0</v>
      </c>
      <c r="X276" s="19"/>
      <c r="Y276" s="19"/>
      <c r="Z276" s="19"/>
      <c r="AA276" s="19"/>
      <c r="AB276" s="19"/>
      <c r="AC276" s="19"/>
      <c r="AD276" s="19"/>
      <c r="AE276" s="19"/>
      <c r="AF276" s="19"/>
      <c r="AG276" s="19"/>
      <c r="AH276" s="19"/>
      <c r="AI276" s="19"/>
      <c r="AJ276" s="12"/>
      <c r="AK276" s="19">
        <f t="shared" si="52"/>
        <v>0</v>
      </c>
      <c r="AL276" s="19">
        <v>400000000</v>
      </c>
      <c r="AM276" s="19"/>
      <c r="AN276" s="19"/>
      <c r="AO276" s="19"/>
      <c r="AP276" s="19"/>
      <c r="AQ276" s="19"/>
      <c r="AR276" s="19"/>
      <c r="AS276" s="19"/>
      <c r="AT276" s="19"/>
      <c r="AU276" s="19"/>
      <c r="AV276" s="19"/>
      <c r="AW276" s="19"/>
      <c r="AX276" s="19"/>
      <c r="AY276" s="19"/>
      <c r="AZ276" s="19">
        <f t="shared" si="53"/>
        <v>400000000</v>
      </c>
      <c r="BA276" s="19">
        <v>400000000</v>
      </c>
      <c r="BB276" s="19"/>
      <c r="BC276" s="19"/>
      <c r="BD276" s="19"/>
      <c r="BE276" s="19"/>
      <c r="BF276" s="19"/>
      <c r="BG276" s="19"/>
      <c r="BH276" s="19"/>
      <c r="BI276" s="19"/>
      <c r="BJ276" s="19"/>
      <c r="BK276" s="19"/>
      <c r="BL276" s="19"/>
      <c r="BM276" s="19"/>
      <c r="BN276" s="19"/>
      <c r="BO276" s="19">
        <f t="shared" si="54"/>
        <v>400000000</v>
      </c>
      <c r="BP276" s="19">
        <v>400000000</v>
      </c>
      <c r="BQ276" s="19"/>
      <c r="BR276" s="19"/>
      <c r="BS276" s="19"/>
      <c r="BT276" s="19"/>
      <c r="BU276" s="19"/>
      <c r="BV276" s="19"/>
      <c r="BW276" s="19"/>
      <c r="BX276" s="19"/>
      <c r="BY276" s="19"/>
      <c r="BZ276" s="19"/>
      <c r="CA276" s="19"/>
      <c r="CB276" s="19"/>
      <c r="CC276" s="24" t="s">
        <v>102</v>
      </c>
      <c r="CD276" s="19">
        <f t="shared" si="55"/>
        <v>400000000</v>
      </c>
      <c r="CE276" s="20">
        <v>2024258990047</v>
      </c>
      <c r="CF276" s="48" t="str">
        <f>+_xlfn.XLOOKUP(P276,'[1]x METAS'!$AD$3:$AD$408,'[1]x METAS'!$AF$3:$AF$408,FALSE,0,1)</f>
        <v>Secretaría de Educación</v>
      </c>
    </row>
    <row r="277" spans="1:84" hidden="1" x14ac:dyDescent="0.25">
      <c r="A277" s="49" t="s">
        <v>956</v>
      </c>
      <c r="B277" s="30" t="s">
        <v>890</v>
      </c>
      <c r="C277" s="30" t="s">
        <v>891</v>
      </c>
      <c r="D277" s="13">
        <v>220106700</v>
      </c>
      <c r="E277" s="12" t="s">
        <v>957</v>
      </c>
      <c r="F277" s="12" t="s">
        <v>958</v>
      </c>
      <c r="G277" s="14">
        <v>6000</v>
      </c>
      <c r="H277" s="12" t="s">
        <v>91</v>
      </c>
      <c r="I277" s="14">
        <v>0</v>
      </c>
      <c r="J277" s="14"/>
      <c r="K277" s="15" t="e">
        <f t="shared" si="60"/>
        <v>#DIV/0!</v>
      </c>
      <c r="L277" s="15"/>
      <c r="M277" s="14">
        <v>2000</v>
      </c>
      <c r="N277" s="14">
        <v>2000</v>
      </c>
      <c r="O277" s="16">
        <v>2000</v>
      </c>
      <c r="P277" s="16" t="str">
        <f>+_xlfn.XLOOKUP(F277,'[1]x METAS'!$X$3:$X$408,'[1]x METAS'!$AD$3:$AD$408,FALSE,0,1)</f>
        <v>Apoyar a 6000 padres, madres y/o cuidadores a través de las escuelas de padres, en temas orientados al desarrollo infantil y nuevas tendencias juveniles</v>
      </c>
      <c r="Q277" s="17" t="b">
        <f>+_xlfn.XLOOKUP(P277,[2]Sheet!$C$6:$C$2261,[2]Sheet!$G$6:$G$2261,FALSE,0,1)</f>
        <v>0</v>
      </c>
      <c r="R277" s="16"/>
      <c r="S277" s="16"/>
      <c r="T277" s="16"/>
      <c r="U277" s="16"/>
      <c r="V277" s="16"/>
      <c r="W277" s="19">
        <v>0</v>
      </c>
      <c r="X277" s="19"/>
      <c r="Y277" s="19"/>
      <c r="Z277" s="19"/>
      <c r="AA277" s="19"/>
      <c r="AB277" s="19"/>
      <c r="AC277" s="19"/>
      <c r="AD277" s="19"/>
      <c r="AE277" s="19"/>
      <c r="AF277" s="19"/>
      <c r="AG277" s="19"/>
      <c r="AH277" s="19"/>
      <c r="AI277" s="19"/>
      <c r="AJ277" s="12"/>
      <c r="AK277" s="19">
        <f t="shared" si="52"/>
        <v>0</v>
      </c>
      <c r="AL277" s="19">
        <v>260000000</v>
      </c>
      <c r="AM277" s="19"/>
      <c r="AN277" s="19"/>
      <c r="AO277" s="19"/>
      <c r="AP277" s="19"/>
      <c r="AQ277" s="19"/>
      <c r="AR277" s="19"/>
      <c r="AS277" s="19"/>
      <c r="AT277" s="19"/>
      <c r="AU277" s="19"/>
      <c r="AV277" s="19"/>
      <c r="AW277" s="19"/>
      <c r="AX277" s="19"/>
      <c r="AY277" s="19"/>
      <c r="AZ277" s="19">
        <f t="shared" si="53"/>
        <v>260000000</v>
      </c>
      <c r="BA277" s="19">
        <v>260000000</v>
      </c>
      <c r="BB277" s="19"/>
      <c r="BC277" s="19"/>
      <c r="BD277" s="19"/>
      <c r="BE277" s="19"/>
      <c r="BF277" s="19"/>
      <c r="BG277" s="19"/>
      <c r="BH277" s="19"/>
      <c r="BI277" s="19"/>
      <c r="BJ277" s="19"/>
      <c r="BK277" s="19"/>
      <c r="BL277" s="19"/>
      <c r="BM277" s="19"/>
      <c r="BN277" s="19"/>
      <c r="BO277" s="19">
        <f t="shared" si="54"/>
        <v>260000000</v>
      </c>
      <c r="BP277" s="19">
        <v>260000000</v>
      </c>
      <c r="BQ277" s="19"/>
      <c r="BR277" s="19"/>
      <c r="BS277" s="19"/>
      <c r="BT277" s="19"/>
      <c r="BU277" s="19"/>
      <c r="BV277" s="19"/>
      <c r="BW277" s="19"/>
      <c r="BX277" s="19"/>
      <c r="BY277" s="19"/>
      <c r="BZ277" s="19"/>
      <c r="CA277" s="19"/>
      <c r="CB277" s="19"/>
      <c r="CC277" s="24" t="s">
        <v>102</v>
      </c>
      <c r="CD277" s="19">
        <f t="shared" si="55"/>
        <v>260000000</v>
      </c>
      <c r="CE277" s="20">
        <v>2024258990047</v>
      </c>
      <c r="CF277" s="48" t="str">
        <f>+_xlfn.XLOOKUP(P277,'[1]x METAS'!$AD$3:$AD$408,'[1]x METAS'!$AF$3:$AF$408,FALSE,0,1)</f>
        <v>Secretaría de Educación</v>
      </c>
    </row>
    <row r="278" spans="1:84" hidden="1" x14ac:dyDescent="0.25">
      <c r="A278" s="49" t="s">
        <v>959</v>
      </c>
      <c r="B278" s="30" t="s">
        <v>890</v>
      </c>
      <c r="C278" s="30" t="s">
        <v>891</v>
      </c>
      <c r="D278" s="13">
        <v>220108401</v>
      </c>
      <c r="E278" s="12" t="s">
        <v>960</v>
      </c>
      <c r="F278" s="12" t="s">
        <v>961</v>
      </c>
      <c r="G278" s="14">
        <v>400</v>
      </c>
      <c r="H278" s="12" t="s">
        <v>91</v>
      </c>
      <c r="I278" s="14">
        <v>400</v>
      </c>
      <c r="J278" s="14"/>
      <c r="K278" s="15">
        <f t="shared" si="60"/>
        <v>0</v>
      </c>
      <c r="L278" s="15"/>
      <c r="M278" s="14">
        <v>400</v>
      </c>
      <c r="N278" s="14">
        <v>400</v>
      </c>
      <c r="O278" s="16">
        <v>400</v>
      </c>
      <c r="P278" s="16" t="str">
        <f>+_xlfn.XLOOKUP(F278,'[1]x METAS'!$X$3:$X$408,'[1]x METAS'!$AD$3:$AD$408,FALSE,0,1)</f>
        <v xml:space="preserve">Beneficiar a 400 estudiantes con estrategias de educación inclusiva en preescolar, básica y media  </v>
      </c>
      <c r="Q278" s="17">
        <f>+_xlfn.XLOOKUP(P278,[2]Sheet!$C$6:$C$2261,[2]Sheet!$G$6:$G$2261,FALSE,0,1)</f>
        <v>132311431</v>
      </c>
      <c r="R278" s="18">
        <f>+_xlfn.XLOOKUP(P278,[2]Sheet!$C$2:$C$2261,[2]Sheet!$J$2:$J$2261,FALSE,0,1)</f>
        <v>116956492</v>
      </c>
      <c r="S278" s="15">
        <f t="shared" ref="S278:S279" si="61">+R278/Q278</f>
        <v>0.88394850782015955</v>
      </c>
      <c r="T278" s="15"/>
      <c r="U278" s="15"/>
      <c r="V278" s="15"/>
      <c r="W278" s="19">
        <v>286198417</v>
      </c>
      <c r="X278" s="19">
        <v>184895444</v>
      </c>
      <c r="Y278" s="19"/>
      <c r="Z278" s="19"/>
      <c r="AA278" s="19"/>
      <c r="AB278" s="19">
        <v>122836578.5</v>
      </c>
      <c r="AC278" s="19"/>
      <c r="AD278" s="19"/>
      <c r="AE278" s="19"/>
      <c r="AF278" s="19"/>
      <c r="AG278" s="19"/>
      <c r="AH278" s="19"/>
      <c r="AI278" s="19"/>
      <c r="AJ278" s="12"/>
      <c r="AK278" s="19">
        <f t="shared" si="52"/>
        <v>593930439.5</v>
      </c>
      <c r="AL278" s="19">
        <v>883689853</v>
      </c>
      <c r="AM278" s="19">
        <v>185000000</v>
      </c>
      <c r="AN278" s="19"/>
      <c r="AO278" s="19"/>
      <c r="AP278" s="19"/>
      <c r="AQ278" s="19"/>
      <c r="AR278" s="19"/>
      <c r="AS278" s="19"/>
      <c r="AT278" s="19"/>
      <c r="AU278" s="19"/>
      <c r="AV278" s="19"/>
      <c r="AW278" s="19"/>
      <c r="AX278" s="19"/>
      <c r="AY278" s="19"/>
      <c r="AZ278" s="19">
        <f t="shared" si="53"/>
        <v>1068689853</v>
      </c>
      <c r="BA278" s="19">
        <v>883689853</v>
      </c>
      <c r="BB278" s="19">
        <v>185000000</v>
      </c>
      <c r="BC278" s="19"/>
      <c r="BD278" s="19"/>
      <c r="BE278" s="19"/>
      <c r="BF278" s="19"/>
      <c r="BG278" s="19"/>
      <c r="BH278" s="19"/>
      <c r="BI278" s="19"/>
      <c r="BJ278" s="19"/>
      <c r="BK278" s="19"/>
      <c r="BL278" s="19"/>
      <c r="BM278" s="19"/>
      <c r="BN278" s="19"/>
      <c r="BO278" s="19">
        <f t="shared" si="54"/>
        <v>1068689853</v>
      </c>
      <c r="BP278" s="19">
        <v>883689854.5</v>
      </c>
      <c r="BQ278" s="19">
        <v>185000000</v>
      </c>
      <c r="BR278" s="19"/>
      <c r="BS278" s="19"/>
      <c r="BT278" s="19"/>
      <c r="BU278" s="19"/>
      <c r="BV278" s="19"/>
      <c r="BW278" s="19"/>
      <c r="BX278" s="19"/>
      <c r="BY278" s="19"/>
      <c r="BZ278" s="19"/>
      <c r="CA278" s="19"/>
      <c r="CB278" s="19"/>
      <c r="CC278" s="24" t="s">
        <v>102</v>
      </c>
      <c r="CD278" s="19">
        <f t="shared" si="55"/>
        <v>1068689854.5</v>
      </c>
      <c r="CE278" s="20">
        <v>2024258990047</v>
      </c>
      <c r="CF278" s="48" t="str">
        <f>+_xlfn.XLOOKUP(P278,'[1]x METAS'!$AD$3:$AD$408,'[1]x METAS'!$AF$3:$AF$408,FALSE,0,1)</f>
        <v>Secretaría de Educación</v>
      </c>
    </row>
    <row r="279" spans="1:84" hidden="1" x14ac:dyDescent="0.25">
      <c r="A279" s="49" t="s">
        <v>962</v>
      </c>
      <c r="B279" s="30" t="s">
        <v>890</v>
      </c>
      <c r="C279" s="30" t="s">
        <v>891</v>
      </c>
      <c r="D279" s="13">
        <v>220103800</v>
      </c>
      <c r="E279" s="12" t="s">
        <v>963</v>
      </c>
      <c r="F279" s="12" t="s">
        <v>964</v>
      </c>
      <c r="G279" s="14">
        <v>1</v>
      </c>
      <c r="H279" s="12" t="s">
        <v>114</v>
      </c>
      <c r="I279" s="14">
        <v>1</v>
      </c>
      <c r="J279" s="14"/>
      <c r="K279" s="15">
        <f t="shared" si="60"/>
        <v>0</v>
      </c>
      <c r="L279" s="15"/>
      <c r="M279" s="14">
        <v>1</v>
      </c>
      <c r="N279" s="14">
        <v>1</v>
      </c>
      <c r="O279" s="16">
        <v>1</v>
      </c>
      <c r="P279" s="16" t="str">
        <f>+_xlfn.XLOOKUP(F279,'[1]x METAS'!$X$3:$X$408,'[1]x METAS'!$AD$3:$AD$408,FALSE,0,1)</f>
        <v>Mantener en funcionamiento la planta docente y administrativa de las IEM</v>
      </c>
      <c r="Q279" s="17">
        <f>+_xlfn.XLOOKUP(P279,[2]Sheet!$C$6:$C$2261,[2]Sheet!$G$6:$G$2261,FALSE,0,1)</f>
        <v>44882031520</v>
      </c>
      <c r="R279" s="18">
        <f>+_xlfn.XLOOKUP(P279,[2]Sheet!$C$2:$C$2261,[2]Sheet!$J$2:$J$2261,FALSE,0,1)</f>
        <v>33840590459</v>
      </c>
      <c r="S279" s="15">
        <f t="shared" si="61"/>
        <v>0.7539897217869963</v>
      </c>
      <c r="T279" s="15"/>
      <c r="U279" s="15"/>
      <c r="V279" s="15"/>
      <c r="W279" s="19">
        <v>0</v>
      </c>
      <c r="X279" s="19">
        <v>68264704291</v>
      </c>
      <c r="Y279" s="19"/>
      <c r="Z279" s="19"/>
      <c r="AA279" s="19"/>
      <c r="AB279" s="19"/>
      <c r="AC279" s="19"/>
      <c r="AD279" s="19"/>
      <c r="AE279" s="19"/>
      <c r="AF279" s="19"/>
      <c r="AG279" s="19"/>
      <c r="AH279" s="19"/>
      <c r="AI279" s="19"/>
      <c r="AJ279" s="12"/>
      <c r="AK279" s="19">
        <f t="shared" si="52"/>
        <v>68264704291</v>
      </c>
      <c r="AL279" s="19"/>
      <c r="AM279" s="19">
        <v>60074539622</v>
      </c>
      <c r="AN279" s="19"/>
      <c r="AO279" s="19"/>
      <c r="AP279" s="19"/>
      <c r="AQ279" s="19"/>
      <c r="AR279" s="19"/>
      <c r="AS279" s="19"/>
      <c r="AT279" s="19"/>
      <c r="AU279" s="19"/>
      <c r="AV279" s="19"/>
      <c r="AW279" s="19"/>
      <c r="AX279" s="19"/>
      <c r="AY279" s="19"/>
      <c r="AZ279" s="19">
        <f t="shared" si="53"/>
        <v>60074539622</v>
      </c>
      <c r="BA279" s="19"/>
      <c r="BB279" s="19">
        <v>60074539622</v>
      </c>
      <c r="BC279" s="19"/>
      <c r="BD279" s="19"/>
      <c r="BE279" s="19"/>
      <c r="BF279" s="19"/>
      <c r="BG279" s="19"/>
      <c r="BH279" s="19"/>
      <c r="BI279" s="19"/>
      <c r="BJ279" s="19"/>
      <c r="BK279" s="19"/>
      <c r="BL279" s="19"/>
      <c r="BM279" s="19"/>
      <c r="BN279" s="19"/>
      <c r="BO279" s="19">
        <f t="shared" si="54"/>
        <v>60074539622</v>
      </c>
      <c r="BP279" s="19"/>
      <c r="BQ279" s="19">
        <v>60074539623</v>
      </c>
      <c r="BR279" s="19"/>
      <c r="BS279" s="19"/>
      <c r="BT279" s="19"/>
      <c r="BU279" s="19"/>
      <c r="BV279" s="19"/>
      <c r="BW279" s="19"/>
      <c r="BX279" s="19"/>
      <c r="BY279" s="19"/>
      <c r="BZ279" s="19"/>
      <c r="CA279" s="19"/>
      <c r="CB279" s="19"/>
      <c r="CC279" s="24" t="s">
        <v>102</v>
      </c>
      <c r="CD279" s="19">
        <f t="shared" si="55"/>
        <v>60074539623</v>
      </c>
      <c r="CE279" s="20">
        <v>2024258990047</v>
      </c>
      <c r="CF279" s="48" t="str">
        <f>+_xlfn.XLOOKUP(P279,'[1]x METAS'!$AD$3:$AD$408,'[1]x METAS'!$AF$3:$AF$408,FALSE,0,1)</f>
        <v>Secretaría de Educación</v>
      </c>
    </row>
    <row r="280" spans="1:84" hidden="1" x14ac:dyDescent="0.25">
      <c r="A280" s="49" t="s">
        <v>965</v>
      </c>
      <c r="B280" s="30" t="s">
        <v>890</v>
      </c>
      <c r="C280" s="30" t="s">
        <v>891</v>
      </c>
      <c r="D280" s="13">
        <v>220104401</v>
      </c>
      <c r="E280" s="12" t="s">
        <v>966</v>
      </c>
      <c r="F280" s="12" t="s">
        <v>967</v>
      </c>
      <c r="G280" s="14">
        <v>16</v>
      </c>
      <c r="H280" s="12" t="s">
        <v>91</v>
      </c>
      <c r="I280" s="14">
        <v>4</v>
      </c>
      <c r="J280" s="14"/>
      <c r="K280" s="15">
        <f t="shared" si="60"/>
        <v>0</v>
      </c>
      <c r="L280" s="15"/>
      <c r="M280" s="14">
        <v>4</v>
      </c>
      <c r="N280" s="14">
        <v>4</v>
      </c>
      <c r="O280" s="16">
        <v>4</v>
      </c>
      <c r="P280" s="16" t="str">
        <f>+_xlfn.XLOOKUP(F280,'[1]x METAS'!$X$3:$X$408,'[1]x METAS'!$AD$3:$AD$408,FALSE,0,1)</f>
        <v>Entregar 16 dotaciones a docentes de educación preescolar, básica y media.</v>
      </c>
      <c r="Q280" s="17" t="b">
        <f>+_xlfn.XLOOKUP(P280,[2]Sheet!$C$6:$C$2261,[2]Sheet!$G$6:$G$2261,FALSE,0,1)</f>
        <v>0</v>
      </c>
      <c r="R280" s="16"/>
      <c r="S280" s="16"/>
      <c r="T280" s="16"/>
      <c r="U280" s="16"/>
      <c r="V280" s="16"/>
      <c r="W280" s="19">
        <v>0</v>
      </c>
      <c r="X280" s="19">
        <v>109890133.5</v>
      </c>
      <c r="Y280" s="19"/>
      <c r="Z280" s="19"/>
      <c r="AA280" s="19"/>
      <c r="AB280" s="19"/>
      <c r="AC280" s="19"/>
      <c r="AD280" s="19"/>
      <c r="AE280" s="19"/>
      <c r="AF280" s="19"/>
      <c r="AG280" s="19"/>
      <c r="AH280" s="19"/>
      <c r="AI280" s="19"/>
      <c r="AJ280" s="12"/>
      <c r="AK280" s="19">
        <f t="shared" si="52"/>
        <v>109890133.5</v>
      </c>
      <c r="AL280" s="19"/>
      <c r="AM280" s="19">
        <v>147153555</v>
      </c>
      <c r="AN280" s="19"/>
      <c r="AO280" s="19"/>
      <c r="AP280" s="19"/>
      <c r="AQ280" s="19"/>
      <c r="AR280" s="19"/>
      <c r="AS280" s="19"/>
      <c r="AT280" s="19"/>
      <c r="AU280" s="19"/>
      <c r="AV280" s="19"/>
      <c r="AW280" s="19"/>
      <c r="AX280" s="19"/>
      <c r="AY280" s="19"/>
      <c r="AZ280" s="19">
        <f t="shared" si="53"/>
        <v>147153555</v>
      </c>
      <c r="BA280" s="19"/>
      <c r="BB280" s="19">
        <v>147153555</v>
      </c>
      <c r="BC280" s="19"/>
      <c r="BD280" s="19"/>
      <c r="BE280" s="19"/>
      <c r="BF280" s="19"/>
      <c r="BG280" s="19"/>
      <c r="BH280" s="19"/>
      <c r="BI280" s="19"/>
      <c r="BJ280" s="19"/>
      <c r="BK280" s="19"/>
      <c r="BL280" s="19"/>
      <c r="BM280" s="19"/>
      <c r="BN280" s="19"/>
      <c r="BO280" s="19">
        <f t="shared" si="54"/>
        <v>147153555</v>
      </c>
      <c r="BP280" s="19"/>
      <c r="BQ280" s="19">
        <v>147153556.5</v>
      </c>
      <c r="BR280" s="19"/>
      <c r="BS280" s="19"/>
      <c r="BT280" s="19"/>
      <c r="BU280" s="19"/>
      <c r="BV280" s="19"/>
      <c r="BW280" s="19"/>
      <c r="BX280" s="19"/>
      <c r="BY280" s="19"/>
      <c r="BZ280" s="19"/>
      <c r="CA280" s="19"/>
      <c r="CB280" s="19"/>
      <c r="CC280" s="24" t="s">
        <v>102</v>
      </c>
      <c r="CD280" s="19">
        <f t="shared" si="55"/>
        <v>147153556.5</v>
      </c>
      <c r="CE280" s="20">
        <v>2024258990047</v>
      </c>
      <c r="CF280" s="48" t="str">
        <f>+_xlfn.XLOOKUP(P280,'[1]x METAS'!$AD$3:$AD$408,'[1]x METAS'!$AF$3:$AF$408,FALSE,0,1)</f>
        <v>Secretaría de Educación</v>
      </c>
    </row>
    <row r="281" spans="1:84" hidden="1" x14ac:dyDescent="0.25">
      <c r="A281" s="49" t="s">
        <v>968</v>
      </c>
      <c r="B281" s="30" t="s">
        <v>890</v>
      </c>
      <c r="C281" s="30" t="s">
        <v>891</v>
      </c>
      <c r="D281" s="13">
        <v>220104900</v>
      </c>
      <c r="E281" s="12" t="s">
        <v>969</v>
      </c>
      <c r="F281" s="12" t="s">
        <v>970</v>
      </c>
      <c r="G281" s="14">
        <v>642</v>
      </c>
      <c r="H281" s="12" t="s">
        <v>114</v>
      </c>
      <c r="I281" s="14">
        <v>642</v>
      </c>
      <c r="J281" s="14"/>
      <c r="K281" s="15">
        <f t="shared" si="60"/>
        <v>0</v>
      </c>
      <c r="L281" s="15"/>
      <c r="M281" s="14">
        <v>642</v>
      </c>
      <c r="N281" s="14">
        <v>642</v>
      </c>
      <c r="O281" s="16">
        <v>642</v>
      </c>
      <c r="P281" s="16" t="str">
        <f>+_xlfn.XLOOKUP(F281,'[1]x METAS'!$X$3:$X$408,'[1]x METAS'!$AD$3:$AD$408,FALSE,0,1)</f>
        <v>Beneficiar a 642 docentes, directivos y orientadores en procesos de formación del ser humano y bienestar</v>
      </c>
      <c r="Q281" s="17">
        <f>+_xlfn.XLOOKUP(P281,[2]Sheet!$C$6:$C$2261,[2]Sheet!$G$6:$G$2261,FALSE,0,1)</f>
        <v>343039720</v>
      </c>
      <c r="R281" s="18">
        <f>+_xlfn.XLOOKUP(P281,[2]Sheet!$C$2:$C$2261,[2]Sheet!$J$2:$J$2261,FALSE,0,1)</f>
        <v>343000100</v>
      </c>
      <c r="S281" s="15">
        <f t="shared" ref="S281:S286" si="62">+R281/Q281</f>
        <v>0.99988450317065325</v>
      </c>
      <c r="T281" s="15"/>
      <c r="U281" s="15"/>
      <c r="V281" s="15"/>
      <c r="W281" s="19">
        <v>50000000</v>
      </c>
      <c r="X281" s="19"/>
      <c r="Y281" s="19"/>
      <c r="Z281" s="19"/>
      <c r="AA281" s="19"/>
      <c r="AB281" s="19">
        <v>235910460</v>
      </c>
      <c r="AC281" s="19"/>
      <c r="AD281" s="19"/>
      <c r="AE281" s="19"/>
      <c r="AF281" s="19"/>
      <c r="AG281" s="19"/>
      <c r="AH281" s="19"/>
      <c r="AI281" s="19"/>
      <c r="AJ281" s="12">
        <v>93089640</v>
      </c>
      <c r="AK281" s="19">
        <f t="shared" si="52"/>
        <v>379000100</v>
      </c>
      <c r="AL281" s="19">
        <v>419912333</v>
      </c>
      <c r="AM281" s="19"/>
      <c r="AN281" s="19"/>
      <c r="AO281" s="19"/>
      <c r="AP281" s="19"/>
      <c r="AQ281" s="19"/>
      <c r="AR281" s="19"/>
      <c r="AS281" s="19"/>
      <c r="AT281" s="19"/>
      <c r="AU281" s="19"/>
      <c r="AV281" s="19"/>
      <c r="AW281" s="19"/>
      <c r="AX281" s="19"/>
      <c r="AY281" s="19"/>
      <c r="AZ281" s="19">
        <f t="shared" si="53"/>
        <v>419912333</v>
      </c>
      <c r="BA281" s="19">
        <v>419912333</v>
      </c>
      <c r="BB281" s="19"/>
      <c r="BC281" s="19"/>
      <c r="BD281" s="19"/>
      <c r="BE281" s="19"/>
      <c r="BF281" s="19"/>
      <c r="BG281" s="19"/>
      <c r="BH281" s="19"/>
      <c r="BI281" s="19"/>
      <c r="BJ281" s="19"/>
      <c r="BK281" s="19"/>
      <c r="BL281" s="19"/>
      <c r="BM281" s="19"/>
      <c r="BN281" s="19"/>
      <c r="BO281" s="19">
        <f t="shared" si="54"/>
        <v>419912333</v>
      </c>
      <c r="BP281" s="19">
        <v>419912334</v>
      </c>
      <c r="BQ281" s="19"/>
      <c r="BR281" s="19"/>
      <c r="BS281" s="19"/>
      <c r="BT281" s="19"/>
      <c r="BU281" s="19"/>
      <c r="BV281" s="19"/>
      <c r="BW281" s="19"/>
      <c r="BX281" s="19"/>
      <c r="BY281" s="19"/>
      <c r="BZ281" s="19"/>
      <c r="CA281" s="19"/>
      <c r="CB281" s="19"/>
      <c r="CC281" s="24" t="s">
        <v>102</v>
      </c>
      <c r="CD281" s="19">
        <f t="shared" si="55"/>
        <v>419912334</v>
      </c>
      <c r="CE281" s="20">
        <v>2024258990047</v>
      </c>
      <c r="CF281" s="48" t="str">
        <f>+_xlfn.XLOOKUP(P281,'[1]x METAS'!$AD$3:$AD$408,'[1]x METAS'!$AF$3:$AF$408,FALSE,0,1)</f>
        <v>Secretaría de Educación</v>
      </c>
    </row>
    <row r="282" spans="1:84" hidden="1" x14ac:dyDescent="0.25">
      <c r="A282" s="49" t="s">
        <v>971</v>
      </c>
      <c r="B282" s="30" t="s">
        <v>890</v>
      </c>
      <c r="C282" s="30" t="s">
        <v>891</v>
      </c>
      <c r="D282" s="13">
        <v>220107101</v>
      </c>
      <c r="E282" s="12" t="s">
        <v>972</v>
      </c>
      <c r="F282" s="12" t="s">
        <v>973</v>
      </c>
      <c r="G282" s="14">
        <v>10</v>
      </c>
      <c r="H282" s="12" t="s">
        <v>114</v>
      </c>
      <c r="I282" s="14">
        <v>10</v>
      </c>
      <c r="J282" s="14"/>
      <c r="K282" s="15">
        <f t="shared" si="60"/>
        <v>0</v>
      </c>
      <c r="L282" s="15"/>
      <c r="M282" s="14">
        <v>10</v>
      </c>
      <c r="N282" s="14">
        <v>10</v>
      </c>
      <c r="O282" s="16">
        <v>10</v>
      </c>
      <c r="P282" s="16" t="str">
        <f>+_xlfn.XLOOKUP(F282,'[1]x METAS'!$X$3:$X$408,'[1]x METAS'!$AD$3:$AD$408,FALSE,0,1)</f>
        <v>Mantener en funcionamiento las 10 Instituciones Educativas del Municipio</v>
      </c>
      <c r="Q282" s="17">
        <f>+_xlfn.XLOOKUP(P282,[2]Sheet!$C$6:$C$2261,[2]Sheet!$G$6:$G$2261,FALSE,0,1)</f>
        <v>1756539395.1900001</v>
      </c>
      <c r="R282" s="18">
        <f>+_xlfn.XLOOKUP(P282,[2]Sheet!$C$2:$C$2261,[2]Sheet!$J$2:$J$2261,FALSE,0,1)</f>
        <v>1616826669.5</v>
      </c>
      <c r="S282" s="15">
        <f t="shared" si="62"/>
        <v>0.92046137645840409</v>
      </c>
      <c r="T282" s="15"/>
      <c r="U282" s="15"/>
      <c r="V282" s="15"/>
      <c r="W282" s="19">
        <v>2861165436.6800003</v>
      </c>
      <c r="X282" s="19">
        <v>2202022009.5100002</v>
      </c>
      <c r="Y282" s="19"/>
      <c r="Z282" s="19"/>
      <c r="AA282" s="19"/>
      <c r="AB282" s="19">
        <v>363952277</v>
      </c>
      <c r="AC282" s="19"/>
      <c r="AD282" s="19"/>
      <c r="AE282" s="19"/>
      <c r="AF282" s="19"/>
      <c r="AG282" s="19"/>
      <c r="AH282" s="19"/>
      <c r="AI282" s="19"/>
      <c r="AJ282" s="12">
        <v>145889349</v>
      </c>
      <c r="AK282" s="19">
        <f t="shared" si="52"/>
        <v>5573029072.1900005</v>
      </c>
      <c r="AL282" s="19">
        <v>3603510317</v>
      </c>
      <c r="AM282" s="19"/>
      <c r="AN282" s="19"/>
      <c r="AO282" s="19"/>
      <c r="AP282" s="19"/>
      <c r="AQ282" s="19"/>
      <c r="AR282" s="19"/>
      <c r="AS282" s="19"/>
      <c r="AT282" s="19"/>
      <c r="AU282" s="19"/>
      <c r="AV282" s="19"/>
      <c r="AW282" s="19"/>
      <c r="AX282" s="19"/>
      <c r="AY282" s="19"/>
      <c r="AZ282" s="19">
        <f t="shared" si="53"/>
        <v>3603510317</v>
      </c>
      <c r="BA282" s="19">
        <v>3603510317</v>
      </c>
      <c r="BB282" s="19"/>
      <c r="BC282" s="19"/>
      <c r="BD282" s="19"/>
      <c r="BE282" s="19"/>
      <c r="BF282" s="19"/>
      <c r="BG282" s="19"/>
      <c r="BH282" s="19"/>
      <c r="BI282" s="19"/>
      <c r="BJ282" s="19"/>
      <c r="BK282" s="19"/>
      <c r="BL282" s="19"/>
      <c r="BM282" s="19"/>
      <c r="BN282" s="19"/>
      <c r="BO282" s="19">
        <f t="shared" si="54"/>
        <v>3603510317</v>
      </c>
      <c r="BP282" s="19">
        <v>3603510318.5100002</v>
      </c>
      <c r="BQ282" s="19"/>
      <c r="BR282" s="19"/>
      <c r="BS282" s="19"/>
      <c r="BT282" s="19"/>
      <c r="BU282" s="19"/>
      <c r="BV282" s="19"/>
      <c r="BW282" s="19"/>
      <c r="BX282" s="19"/>
      <c r="BY282" s="19"/>
      <c r="BZ282" s="19"/>
      <c r="CA282" s="19"/>
      <c r="CB282" s="19"/>
      <c r="CC282" s="24" t="s">
        <v>102</v>
      </c>
      <c r="CD282" s="19">
        <f t="shared" si="55"/>
        <v>3603510318.5100002</v>
      </c>
      <c r="CE282" s="20">
        <v>2024258990047</v>
      </c>
      <c r="CF282" s="48" t="str">
        <f>+_xlfn.XLOOKUP(P282,'[1]x METAS'!$AD$3:$AD$408,'[1]x METAS'!$AF$3:$AF$408,FALSE,0,1)</f>
        <v>Secretaría de Educación</v>
      </c>
    </row>
    <row r="283" spans="1:84" hidden="1" x14ac:dyDescent="0.25">
      <c r="A283" s="49" t="s">
        <v>974</v>
      </c>
      <c r="B283" s="30" t="s">
        <v>890</v>
      </c>
      <c r="C283" s="30" t="s">
        <v>891</v>
      </c>
      <c r="D283" s="13">
        <v>220206300</v>
      </c>
      <c r="E283" s="12" t="s">
        <v>975</v>
      </c>
      <c r="F283" s="12" t="s">
        <v>976</v>
      </c>
      <c r="G283" s="14">
        <v>6000</v>
      </c>
      <c r="H283" s="12" t="s">
        <v>91</v>
      </c>
      <c r="I283" s="14">
        <v>1500</v>
      </c>
      <c r="J283" s="14"/>
      <c r="K283" s="15">
        <f t="shared" si="60"/>
        <v>0</v>
      </c>
      <c r="L283" s="15"/>
      <c r="M283" s="14">
        <v>1500</v>
      </c>
      <c r="N283" s="14">
        <v>1500</v>
      </c>
      <c r="O283" s="16">
        <v>1500</v>
      </c>
      <c r="P283" s="16" t="str">
        <f>+_xlfn.XLOOKUP(F283,'[1]x METAS'!$X$3:$X$408,'[1]x METAS'!$AD$3:$AD$408,FALSE,0,1)</f>
        <v>Entregar 6000 subsidios de Educación Superior (acceso, permanencia y transporte) a estudiantes del Municipio de Zipaquirá vinculados en el fondo FESZ</v>
      </c>
      <c r="Q283" s="17">
        <f>+_xlfn.XLOOKUP(P283,[2]Sheet!$C$6:$C$2261,[2]Sheet!$G$6:$G$2261,FALSE,0,1)</f>
        <v>404076000</v>
      </c>
      <c r="R283" s="18">
        <f>+_xlfn.XLOOKUP(P283,[2]Sheet!$C$2:$C$2261,[2]Sheet!$J$2:$J$2261,FALSE,0,1)</f>
        <v>395000000</v>
      </c>
      <c r="S283" s="15">
        <f t="shared" si="62"/>
        <v>0.97753887882477553</v>
      </c>
      <c r="T283" s="15"/>
      <c r="U283" s="15"/>
      <c r="V283" s="15"/>
      <c r="W283" s="19">
        <v>492154642.19</v>
      </c>
      <c r="X283" s="19">
        <v>91983026</v>
      </c>
      <c r="Y283" s="19"/>
      <c r="Z283" s="19"/>
      <c r="AA283" s="19"/>
      <c r="AB283" s="19">
        <v>169236341.81</v>
      </c>
      <c r="AC283" s="19"/>
      <c r="AD283" s="19"/>
      <c r="AE283" s="19"/>
      <c r="AF283" s="19"/>
      <c r="AG283" s="19"/>
      <c r="AH283" s="19"/>
      <c r="AI283" s="19"/>
      <c r="AJ283" s="12">
        <v>9076000</v>
      </c>
      <c r="AK283" s="19">
        <f t="shared" si="52"/>
        <v>762450010</v>
      </c>
      <c r="AL283" s="19">
        <v>849183330</v>
      </c>
      <c r="AM283" s="19"/>
      <c r="AN283" s="19"/>
      <c r="AO283" s="19"/>
      <c r="AP283" s="19"/>
      <c r="AQ283" s="19"/>
      <c r="AR283" s="19"/>
      <c r="AS283" s="19"/>
      <c r="AT283" s="19"/>
      <c r="AU283" s="19"/>
      <c r="AV283" s="19"/>
      <c r="AW283" s="19"/>
      <c r="AX283" s="19"/>
      <c r="AY283" s="19"/>
      <c r="AZ283" s="19">
        <f t="shared" si="53"/>
        <v>849183330</v>
      </c>
      <c r="BA283" s="19">
        <v>849183330</v>
      </c>
      <c r="BB283" s="19"/>
      <c r="BC283" s="19"/>
      <c r="BD283" s="19"/>
      <c r="BE283" s="19"/>
      <c r="BF283" s="19"/>
      <c r="BG283" s="19"/>
      <c r="BH283" s="19"/>
      <c r="BI283" s="19"/>
      <c r="BJ283" s="19"/>
      <c r="BK283" s="19"/>
      <c r="BL283" s="19"/>
      <c r="BM283" s="19"/>
      <c r="BN283" s="19"/>
      <c r="BO283" s="19">
        <f t="shared" si="54"/>
        <v>849183330</v>
      </c>
      <c r="BP283" s="19">
        <v>849183330</v>
      </c>
      <c r="BQ283" s="19"/>
      <c r="BR283" s="19"/>
      <c r="BS283" s="19"/>
      <c r="BT283" s="19"/>
      <c r="BU283" s="19"/>
      <c r="BV283" s="19"/>
      <c r="BW283" s="19"/>
      <c r="BX283" s="19"/>
      <c r="BY283" s="19"/>
      <c r="BZ283" s="19"/>
      <c r="CA283" s="19"/>
      <c r="CB283" s="19"/>
      <c r="CC283" s="24" t="s">
        <v>102</v>
      </c>
      <c r="CD283" s="19">
        <f t="shared" si="55"/>
        <v>849183330</v>
      </c>
      <c r="CE283" s="20">
        <v>2024258990048</v>
      </c>
      <c r="CF283" s="48" t="str">
        <f>+_xlfn.XLOOKUP(P283,'[1]x METAS'!$AD$3:$AD$408,'[1]x METAS'!$AF$3:$AF$408,FALSE,0,1)</f>
        <v>Secretaría de Educación</v>
      </c>
    </row>
    <row r="284" spans="1:84" hidden="1" x14ac:dyDescent="0.25">
      <c r="A284" s="49" t="s">
        <v>977</v>
      </c>
      <c r="B284" s="30" t="s">
        <v>890</v>
      </c>
      <c r="C284" s="30" t="s">
        <v>891</v>
      </c>
      <c r="D284" s="13">
        <v>220206203</v>
      </c>
      <c r="E284" s="12" t="s">
        <v>978</v>
      </c>
      <c r="F284" s="12" t="s">
        <v>979</v>
      </c>
      <c r="G284" s="14">
        <v>15</v>
      </c>
      <c r="H284" s="12" t="s">
        <v>114</v>
      </c>
      <c r="I284" s="14">
        <v>15</v>
      </c>
      <c r="J284" s="14"/>
      <c r="K284" s="15">
        <f t="shared" si="60"/>
        <v>0</v>
      </c>
      <c r="L284" s="15"/>
      <c r="M284" s="14">
        <v>15</v>
      </c>
      <c r="N284" s="14">
        <v>15</v>
      </c>
      <c r="O284" s="16">
        <v>15</v>
      </c>
      <c r="P284" s="16" t="str">
        <f>+_xlfn.XLOOKUP(F284,'[1]x METAS'!$X$3:$X$408,'[1]x METAS'!$AD$3:$AD$408,FALSE,0,1)</f>
        <v>Beneficiar a 15 personas víctimas del conflicto armado con subsidios de Educación Superior </v>
      </c>
      <c r="Q284" s="17">
        <f>+_xlfn.XLOOKUP(P284,[2]Sheet!$C$6:$C$2261,[2]Sheet!$G$6:$G$2261,FALSE,0,1)</f>
        <v>44961086</v>
      </c>
      <c r="R284" s="18">
        <f>+_xlfn.XLOOKUP(P284,[2]Sheet!$C$2:$C$2261,[2]Sheet!$J$2:$J$2261,FALSE,0,1)</f>
        <v>44961086</v>
      </c>
      <c r="S284" s="15">
        <f t="shared" si="62"/>
        <v>1</v>
      </c>
      <c r="T284" s="15"/>
      <c r="U284" s="15"/>
      <c r="V284" s="15"/>
      <c r="W284" s="19">
        <v>65000000</v>
      </c>
      <c r="X284" s="19"/>
      <c r="Y284" s="19"/>
      <c r="Z284" s="19"/>
      <c r="AA284" s="19"/>
      <c r="AB284" s="19"/>
      <c r="AC284" s="19"/>
      <c r="AD284" s="19"/>
      <c r="AE284" s="19"/>
      <c r="AF284" s="19"/>
      <c r="AG284" s="19"/>
      <c r="AH284" s="19"/>
      <c r="AI284" s="19"/>
      <c r="AJ284" s="12"/>
      <c r="AK284" s="19">
        <f t="shared" si="52"/>
        <v>65000000</v>
      </c>
      <c r="AL284" s="19">
        <v>65000000</v>
      </c>
      <c r="AM284" s="19"/>
      <c r="AN284" s="19"/>
      <c r="AO284" s="19"/>
      <c r="AP284" s="19"/>
      <c r="AQ284" s="19"/>
      <c r="AR284" s="19"/>
      <c r="AS284" s="19"/>
      <c r="AT284" s="19"/>
      <c r="AU284" s="19"/>
      <c r="AV284" s="19"/>
      <c r="AW284" s="19"/>
      <c r="AX284" s="19"/>
      <c r="AY284" s="19"/>
      <c r="AZ284" s="19">
        <f t="shared" si="53"/>
        <v>65000000</v>
      </c>
      <c r="BA284" s="19">
        <v>65000000</v>
      </c>
      <c r="BB284" s="19"/>
      <c r="BC284" s="19"/>
      <c r="BD284" s="19"/>
      <c r="BE284" s="19"/>
      <c r="BF284" s="19"/>
      <c r="BG284" s="19"/>
      <c r="BH284" s="19"/>
      <c r="BI284" s="19"/>
      <c r="BJ284" s="19"/>
      <c r="BK284" s="19"/>
      <c r="BL284" s="19"/>
      <c r="BM284" s="19"/>
      <c r="BN284" s="19"/>
      <c r="BO284" s="19">
        <f t="shared" si="54"/>
        <v>65000000</v>
      </c>
      <c r="BP284" s="19">
        <v>65000000</v>
      </c>
      <c r="BQ284" s="19"/>
      <c r="BR284" s="19"/>
      <c r="BS284" s="19"/>
      <c r="BT284" s="19"/>
      <c r="BU284" s="19"/>
      <c r="BV284" s="19"/>
      <c r="BW284" s="19"/>
      <c r="BX284" s="19"/>
      <c r="BY284" s="19"/>
      <c r="BZ284" s="19"/>
      <c r="CA284" s="19"/>
      <c r="CB284" s="19"/>
      <c r="CC284" s="24" t="s">
        <v>102</v>
      </c>
      <c r="CD284" s="19">
        <f t="shared" si="55"/>
        <v>65000000</v>
      </c>
      <c r="CE284" s="20">
        <v>2024258990048</v>
      </c>
      <c r="CF284" s="48" t="str">
        <f>+_xlfn.XLOOKUP(P284,'[1]x METAS'!$AD$3:$AD$408,'[1]x METAS'!$AF$3:$AF$408,FALSE,0,1)</f>
        <v>Secretaría de Educación</v>
      </c>
    </row>
    <row r="285" spans="1:84" hidden="1" x14ac:dyDescent="0.25">
      <c r="A285" s="49" t="s">
        <v>980</v>
      </c>
      <c r="B285" s="30" t="s">
        <v>890</v>
      </c>
      <c r="C285" s="30" t="s">
        <v>891</v>
      </c>
      <c r="D285" s="13">
        <v>220208400</v>
      </c>
      <c r="E285" s="12" t="s">
        <v>981</v>
      </c>
      <c r="F285" s="12" t="s">
        <v>982</v>
      </c>
      <c r="G285" s="14">
        <v>40</v>
      </c>
      <c r="H285" s="12" t="s">
        <v>114</v>
      </c>
      <c r="I285" s="14">
        <v>34</v>
      </c>
      <c r="J285" s="14"/>
      <c r="K285" s="15">
        <f t="shared" si="60"/>
        <v>0</v>
      </c>
      <c r="L285" s="15"/>
      <c r="M285" s="14">
        <v>36</v>
      </c>
      <c r="N285" s="14">
        <v>38</v>
      </c>
      <c r="O285" s="16">
        <v>40</v>
      </c>
      <c r="P285" s="16" t="str">
        <f>+_xlfn.XLOOKUP(F285,'[1]x METAS'!$X$3:$X$408,'[1]x METAS'!$AD$3:$AD$408,FALSE,0,1)</f>
        <v>Aumentar a 40 convenios realizados con Instituciones de educación superior e Instituciones de Educación para el Trabajo y el Desarrollo Humano (IETDH)</v>
      </c>
      <c r="Q285" s="17">
        <f>+_xlfn.XLOOKUP(P285,[2]Sheet!$C$6:$C$2261,[2]Sheet!$G$6:$G$2261,FALSE,0,1)</f>
        <v>10500000</v>
      </c>
      <c r="R285" s="18">
        <f>+_xlfn.XLOOKUP(P285,[2]Sheet!$C$2:$C$2261,[2]Sheet!$J$2:$J$2261,FALSE,0,1)</f>
        <v>0</v>
      </c>
      <c r="S285" s="15">
        <f t="shared" si="62"/>
        <v>0</v>
      </c>
      <c r="T285" s="15"/>
      <c r="U285" s="15"/>
      <c r="V285" s="15"/>
      <c r="W285" s="19">
        <v>0</v>
      </c>
      <c r="X285" s="19"/>
      <c r="Y285" s="19"/>
      <c r="Z285" s="19"/>
      <c r="AA285" s="19"/>
      <c r="AB285" s="19"/>
      <c r="AC285" s="19"/>
      <c r="AD285" s="19"/>
      <c r="AE285" s="19"/>
      <c r="AF285" s="19"/>
      <c r="AG285" s="19"/>
      <c r="AH285" s="19"/>
      <c r="AI285" s="19"/>
      <c r="AJ285" s="12"/>
      <c r="AK285" s="19">
        <f t="shared" si="52"/>
        <v>0</v>
      </c>
      <c r="AL285" s="19">
        <v>106666666</v>
      </c>
      <c r="AM285" s="19"/>
      <c r="AN285" s="19"/>
      <c r="AO285" s="19"/>
      <c r="AP285" s="19"/>
      <c r="AQ285" s="19"/>
      <c r="AR285" s="19"/>
      <c r="AS285" s="19"/>
      <c r="AT285" s="19"/>
      <c r="AU285" s="19"/>
      <c r="AV285" s="19"/>
      <c r="AW285" s="19"/>
      <c r="AX285" s="19"/>
      <c r="AY285" s="19"/>
      <c r="AZ285" s="19">
        <f t="shared" si="53"/>
        <v>106666666</v>
      </c>
      <c r="BA285" s="19">
        <v>106666662</v>
      </c>
      <c r="BB285" s="19"/>
      <c r="BC285" s="19"/>
      <c r="BD285" s="19"/>
      <c r="BE285" s="19"/>
      <c r="BF285" s="19"/>
      <c r="BG285" s="19"/>
      <c r="BH285" s="19"/>
      <c r="BI285" s="19"/>
      <c r="BJ285" s="19"/>
      <c r="BK285" s="19"/>
      <c r="BL285" s="19"/>
      <c r="BM285" s="19"/>
      <c r="BN285" s="19"/>
      <c r="BO285" s="19">
        <f t="shared" si="54"/>
        <v>106666662</v>
      </c>
      <c r="BP285" s="19">
        <v>106666672</v>
      </c>
      <c r="BQ285" s="19"/>
      <c r="BR285" s="19"/>
      <c r="BS285" s="19"/>
      <c r="BT285" s="19"/>
      <c r="BU285" s="19"/>
      <c r="BV285" s="19"/>
      <c r="BW285" s="19"/>
      <c r="BX285" s="19"/>
      <c r="BY285" s="19"/>
      <c r="BZ285" s="19"/>
      <c r="CA285" s="19"/>
      <c r="CB285" s="19"/>
      <c r="CC285" s="24" t="s">
        <v>102</v>
      </c>
      <c r="CD285" s="19">
        <f t="shared" si="55"/>
        <v>106666672</v>
      </c>
      <c r="CE285" s="20">
        <v>2024258990048</v>
      </c>
      <c r="CF285" s="48" t="str">
        <f>+_xlfn.XLOOKUP(P285,'[1]x METAS'!$AD$3:$AD$408,'[1]x METAS'!$AF$3:$AF$408,FALSE,0,1)</f>
        <v>Secretaría de Educación</v>
      </c>
    </row>
    <row r="286" spans="1:84" hidden="1" x14ac:dyDescent="0.25">
      <c r="A286" s="49" t="s">
        <v>983</v>
      </c>
      <c r="B286" s="30" t="s">
        <v>890</v>
      </c>
      <c r="C286" s="30" t="s">
        <v>891</v>
      </c>
      <c r="D286" s="13" t="s">
        <v>984</v>
      </c>
      <c r="E286" s="12" t="s">
        <v>985</v>
      </c>
      <c r="F286" s="12" t="s">
        <v>986</v>
      </c>
      <c r="G286" s="14">
        <v>1</v>
      </c>
      <c r="H286" s="12" t="s">
        <v>91</v>
      </c>
      <c r="I286" s="14">
        <v>0.25</v>
      </c>
      <c r="J286" s="14"/>
      <c r="K286" s="15">
        <f t="shared" si="60"/>
        <v>0</v>
      </c>
      <c r="L286" s="15"/>
      <c r="M286" s="14" t="s">
        <v>95</v>
      </c>
      <c r="N286" s="14" t="s">
        <v>95</v>
      </c>
      <c r="O286" s="16" t="s">
        <v>95</v>
      </c>
      <c r="P286" s="16" t="str">
        <f>+_xlfn.XLOOKUP(F286,'[1]x METAS'!$X$3:$X$408,'[1]x METAS'!$AD$3:$AD$408,FALSE,0,1)</f>
        <v>Crear el centro de innovación y pensamiento</v>
      </c>
      <c r="Q286" s="17">
        <f>+_xlfn.XLOOKUP(P286,[2]Sheet!$C$6:$C$2261,[2]Sheet!$G$6:$G$2261,FALSE,0,1)</f>
        <v>92887502</v>
      </c>
      <c r="R286" s="18">
        <f>+_xlfn.XLOOKUP(P286,[2]Sheet!$C$2:$C$2261,[2]Sheet!$J$2:$J$2261,FALSE,0,1)</f>
        <v>22500000</v>
      </c>
      <c r="S286" s="15">
        <f t="shared" si="62"/>
        <v>0.24222849700490384</v>
      </c>
      <c r="T286" s="15"/>
      <c r="U286" s="15"/>
      <c r="V286" s="15"/>
      <c r="W286" s="19">
        <v>0</v>
      </c>
      <c r="X286" s="19"/>
      <c r="Y286" s="19"/>
      <c r="Z286" s="19"/>
      <c r="AA286" s="19"/>
      <c r="AB286" s="19"/>
      <c r="AC286" s="19"/>
      <c r="AD286" s="19"/>
      <c r="AE286" s="19"/>
      <c r="AF286" s="19"/>
      <c r="AG286" s="19"/>
      <c r="AH286" s="19"/>
      <c r="AI286" s="19"/>
      <c r="AJ286" s="12">
        <v>200000000</v>
      </c>
      <c r="AK286" s="19">
        <f t="shared" si="52"/>
        <v>200000000</v>
      </c>
      <c r="AL286" s="19">
        <v>378333333</v>
      </c>
      <c r="AM286" s="19"/>
      <c r="AN286" s="19"/>
      <c r="AO286" s="19"/>
      <c r="AP286" s="19"/>
      <c r="AQ286" s="19"/>
      <c r="AR286" s="19"/>
      <c r="AS286" s="19"/>
      <c r="AT286" s="19"/>
      <c r="AU286" s="19"/>
      <c r="AV286" s="19"/>
      <c r="AW286" s="19"/>
      <c r="AX286" s="19"/>
      <c r="AY286" s="19"/>
      <c r="AZ286" s="19">
        <f t="shared" si="53"/>
        <v>378333333</v>
      </c>
      <c r="BA286" s="19">
        <v>378333333</v>
      </c>
      <c r="BB286" s="19"/>
      <c r="BC286" s="19"/>
      <c r="BD286" s="19"/>
      <c r="BE286" s="19"/>
      <c r="BF286" s="19"/>
      <c r="BG286" s="19"/>
      <c r="BH286" s="19"/>
      <c r="BI286" s="19"/>
      <c r="BJ286" s="19"/>
      <c r="BK286" s="19"/>
      <c r="BL286" s="19"/>
      <c r="BM286" s="19"/>
      <c r="BN286" s="19"/>
      <c r="BO286" s="19">
        <f t="shared" si="54"/>
        <v>378333333</v>
      </c>
      <c r="BP286" s="19">
        <v>78333334</v>
      </c>
      <c r="BQ286" s="19"/>
      <c r="BR286" s="19"/>
      <c r="BS286" s="19"/>
      <c r="BT286" s="19"/>
      <c r="BU286" s="19"/>
      <c r="BV286" s="19"/>
      <c r="BW286" s="19"/>
      <c r="BX286" s="19"/>
      <c r="BY286" s="19"/>
      <c r="BZ286" s="19"/>
      <c r="CA286" s="19"/>
      <c r="CB286" s="19"/>
      <c r="CC286" s="24" t="s">
        <v>102</v>
      </c>
      <c r="CD286" s="19">
        <f t="shared" si="55"/>
        <v>78333334</v>
      </c>
      <c r="CE286" s="20">
        <v>2024258990049</v>
      </c>
      <c r="CF286" s="48" t="str">
        <f>+_xlfn.XLOOKUP(P286,'[1]x METAS'!$AD$3:$AD$408,'[1]x METAS'!$AF$3:$AF$408,FALSE,0,1)</f>
        <v>Secretaría de Educación</v>
      </c>
    </row>
    <row r="287" spans="1:84" hidden="1" x14ac:dyDescent="0.25">
      <c r="A287" s="49" t="s">
        <v>987</v>
      </c>
      <c r="B287" s="30" t="s">
        <v>890</v>
      </c>
      <c r="C287" s="30" t="s">
        <v>891</v>
      </c>
      <c r="D287" s="13" t="s">
        <v>988</v>
      </c>
      <c r="E287" s="12" t="s">
        <v>466</v>
      </c>
      <c r="F287" s="12" t="s">
        <v>989</v>
      </c>
      <c r="G287" s="14">
        <v>1</v>
      </c>
      <c r="H287" s="12" t="s">
        <v>91</v>
      </c>
      <c r="I287" s="14">
        <v>0</v>
      </c>
      <c r="J287" s="14"/>
      <c r="K287" s="15" t="e">
        <f t="shared" si="60"/>
        <v>#DIV/0!</v>
      </c>
      <c r="L287" s="15"/>
      <c r="M287" s="14" t="s">
        <v>128</v>
      </c>
      <c r="N287" s="14" t="s">
        <v>128</v>
      </c>
      <c r="O287" s="16">
        <v>0</v>
      </c>
      <c r="P287" s="16" t="str">
        <f>+_xlfn.XLOOKUP(F287,'[1]x METAS'!$X$3:$X$408,'[1]x METAS'!$AD$3:$AD$408,FALSE,0,1)</f>
        <v>Actualización del plan especial de manejo y protección (PEMP) del Centro Histórico</v>
      </c>
      <c r="Q287" s="17" t="b">
        <f>+_xlfn.XLOOKUP(P287,[2]Sheet!$C$6:$C$2261,[2]Sheet!$G$6:$G$2261,FALSE,0,1)</f>
        <v>0</v>
      </c>
      <c r="R287" s="16"/>
      <c r="S287" s="16"/>
      <c r="T287" s="16"/>
      <c r="U287" s="16"/>
      <c r="V287" s="16"/>
      <c r="W287" s="19"/>
      <c r="X287" s="19"/>
      <c r="Y287" s="19"/>
      <c r="Z287" s="19"/>
      <c r="AA287" s="19"/>
      <c r="AB287" s="19"/>
      <c r="AC287" s="19"/>
      <c r="AD287" s="19"/>
      <c r="AE287" s="19"/>
      <c r="AF287" s="19"/>
      <c r="AG287" s="19"/>
      <c r="AH287" s="19"/>
      <c r="AI287" s="19"/>
      <c r="AJ287" s="30" t="s">
        <v>102</v>
      </c>
      <c r="AK287" s="19">
        <f>SUM(W287:AJ287)</f>
        <v>0</v>
      </c>
      <c r="AL287" s="19"/>
      <c r="AM287" s="19"/>
      <c r="AN287" s="19"/>
      <c r="AO287" s="19"/>
      <c r="AP287" s="19"/>
      <c r="AQ287" s="19"/>
      <c r="AR287" s="19"/>
      <c r="AS287" s="19"/>
      <c r="AT287" s="19"/>
      <c r="AU287" s="19"/>
      <c r="AV287" s="19"/>
      <c r="AW287" s="19"/>
      <c r="AX287" s="19"/>
      <c r="AY287" s="24" t="s">
        <v>102</v>
      </c>
      <c r="AZ287" s="19">
        <f>SUM(AL287:AY287)</f>
        <v>0</v>
      </c>
      <c r="BA287" s="19">
        <v>1000000000</v>
      </c>
      <c r="BB287" s="19"/>
      <c r="BC287" s="19"/>
      <c r="BD287" s="19"/>
      <c r="BE287" s="19"/>
      <c r="BF287" s="19"/>
      <c r="BG287" s="19"/>
      <c r="BH287" s="19"/>
      <c r="BI287" s="19"/>
      <c r="BJ287" s="19"/>
      <c r="BK287" s="19"/>
      <c r="BL287" s="19"/>
      <c r="BM287" s="19"/>
      <c r="BN287" s="19"/>
      <c r="BO287" s="19">
        <f t="shared" si="54"/>
        <v>1000000000</v>
      </c>
      <c r="BP287" s="19"/>
      <c r="BQ287" s="19"/>
      <c r="BR287" s="19"/>
      <c r="BS287" s="19"/>
      <c r="BT287" s="19"/>
      <c r="BU287" s="19"/>
      <c r="BV287" s="19"/>
      <c r="BW287" s="19"/>
      <c r="BX287" s="19"/>
      <c r="BY287" s="19"/>
      <c r="BZ287" s="19"/>
      <c r="CA287" s="19"/>
      <c r="CB287" s="19"/>
      <c r="CC287" s="24" t="s">
        <v>102</v>
      </c>
      <c r="CD287" s="24" t="s">
        <v>102</v>
      </c>
      <c r="CE287" s="20">
        <v>2024258990003</v>
      </c>
      <c r="CF287" s="48" t="str">
        <f>+_xlfn.XLOOKUP(P287,'[1]x METAS'!$AD$3:$AD$408,'[1]x METAS'!$AF$3:$AF$408,FALSE,0,1)</f>
        <v>Secretaría de Planeación</v>
      </c>
    </row>
    <row r="288" spans="1:84" hidden="1" x14ac:dyDescent="0.25">
      <c r="A288" s="49" t="s">
        <v>990</v>
      </c>
      <c r="B288" s="30" t="s">
        <v>890</v>
      </c>
      <c r="C288" s="30" t="s">
        <v>891</v>
      </c>
      <c r="D288" s="13" t="s">
        <v>988</v>
      </c>
      <c r="E288" s="12" t="s">
        <v>466</v>
      </c>
      <c r="F288" s="12" t="s">
        <v>991</v>
      </c>
      <c r="G288" s="14">
        <v>1</v>
      </c>
      <c r="H288" s="12" t="s">
        <v>91</v>
      </c>
      <c r="I288" s="14">
        <v>0</v>
      </c>
      <c r="J288" s="14"/>
      <c r="K288" s="15" t="e">
        <f t="shared" si="60"/>
        <v>#DIV/0!</v>
      </c>
      <c r="L288" s="15"/>
      <c r="M288" s="14">
        <v>0</v>
      </c>
      <c r="N288" s="14">
        <v>0</v>
      </c>
      <c r="O288" s="16">
        <v>1</v>
      </c>
      <c r="P288" s="16" t="str">
        <f>+_xlfn.XLOOKUP(F288,'[1]x METAS'!$X$3:$X$408,'[1]x METAS'!$AD$3:$AD$408,FALSE,0,1)</f>
        <v>Realizar la actualización y aprobación del Plan de Ordenamiento Territorial - POT</v>
      </c>
      <c r="Q288" s="17" t="b">
        <f>+_xlfn.XLOOKUP(P288,[2]Sheet!$C$6:$C$2261,[2]Sheet!$G$6:$G$2261,FALSE,0,1)</f>
        <v>0</v>
      </c>
      <c r="R288" s="16"/>
      <c r="S288" s="16"/>
      <c r="T288" s="16"/>
      <c r="U288" s="16"/>
      <c r="V288" s="16"/>
      <c r="W288" s="19"/>
      <c r="X288" s="19"/>
      <c r="Y288" s="19"/>
      <c r="Z288" s="19"/>
      <c r="AA288" s="19"/>
      <c r="AB288" s="19"/>
      <c r="AC288" s="19"/>
      <c r="AD288" s="19"/>
      <c r="AE288" s="19"/>
      <c r="AF288" s="19"/>
      <c r="AG288" s="19"/>
      <c r="AH288" s="19"/>
      <c r="AI288" s="19"/>
      <c r="AJ288" s="30" t="s">
        <v>102</v>
      </c>
      <c r="AK288" s="19">
        <f t="shared" ref="AK288:AK296" si="63">SUM(W288:AJ288)</f>
        <v>0</v>
      </c>
      <c r="AL288" s="19"/>
      <c r="AM288" s="19"/>
      <c r="AN288" s="19"/>
      <c r="AO288" s="19"/>
      <c r="AP288" s="19"/>
      <c r="AQ288" s="19"/>
      <c r="AR288" s="19"/>
      <c r="AS288" s="19"/>
      <c r="AT288" s="19"/>
      <c r="AU288" s="19"/>
      <c r="AV288" s="19"/>
      <c r="AW288" s="19"/>
      <c r="AX288" s="19"/>
      <c r="AY288" s="24" t="s">
        <v>102</v>
      </c>
      <c r="AZ288" s="19">
        <f t="shared" ref="AZ288:AZ296" si="64">SUM(AL288:AY288)</f>
        <v>0</v>
      </c>
      <c r="BA288" s="19">
        <v>20000000</v>
      </c>
      <c r="BB288" s="19"/>
      <c r="BC288" s="19"/>
      <c r="BD288" s="19"/>
      <c r="BE288" s="19"/>
      <c r="BF288" s="19"/>
      <c r="BG288" s="19"/>
      <c r="BH288" s="19"/>
      <c r="BI288" s="19"/>
      <c r="BJ288" s="19"/>
      <c r="BK288" s="19"/>
      <c r="BL288" s="19"/>
      <c r="BM288" s="19"/>
      <c r="BN288" s="19"/>
      <c r="BO288" s="19">
        <f t="shared" si="54"/>
        <v>20000000</v>
      </c>
      <c r="BP288" s="19"/>
      <c r="BQ288" s="19"/>
      <c r="BR288" s="19"/>
      <c r="BS288" s="19"/>
      <c r="BT288" s="19"/>
      <c r="BU288" s="19"/>
      <c r="BV288" s="19"/>
      <c r="BW288" s="19"/>
      <c r="BX288" s="19"/>
      <c r="BY288" s="19"/>
      <c r="BZ288" s="19"/>
      <c r="CA288" s="19"/>
      <c r="CB288" s="19"/>
      <c r="CC288" s="24" t="s">
        <v>102</v>
      </c>
      <c r="CD288" s="24" t="s">
        <v>102</v>
      </c>
      <c r="CE288" s="20">
        <v>2024258990003</v>
      </c>
      <c r="CF288" s="48" t="str">
        <f>+_xlfn.XLOOKUP(P288,'[1]x METAS'!$AD$3:$AD$408,'[1]x METAS'!$AF$3:$AF$408,FALSE,0,1)</f>
        <v>Secretaría de Planeación</v>
      </c>
    </row>
    <row r="289" spans="1:84" hidden="1" x14ac:dyDescent="0.25">
      <c r="A289" s="49" t="s">
        <v>992</v>
      </c>
      <c r="B289" s="30" t="s">
        <v>890</v>
      </c>
      <c r="C289" s="30" t="s">
        <v>891</v>
      </c>
      <c r="D289" s="13" t="s">
        <v>988</v>
      </c>
      <c r="E289" s="12" t="s">
        <v>466</v>
      </c>
      <c r="F289" s="12" t="s">
        <v>993</v>
      </c>
      <c r="G289" s="14">
        <v>1</v>
      </c>
      <c r="H289" s="12" t="s">
        <v>91</v>
      </c>
      <c r="I289" s="14">
        <v>0</v>
      </c>
      <c r="J289" s="14"/>
      <c r="K289" s="15" t="e">
        <f t="shared" si="60"/>
        <v>#DIV/0!</v>
      </c>
      <c r="L289" s="15"/>
      <c r="M289" s="14" t="s">
        <v>994</v>
      </c>
      <c r="N289" s="14" t="s">
        <v>995</v>
      </c>
      <c r="O289" s="16">
        <v>0</v>
      </c>
      <c r="P289" s="16" t="str">
        <f>+_xlfn.XLOOKUP(F289,'[1]x METAS'!$X$3:$X$408,'[1]x METAS'!$AD$3:$AD$408,FALSE,0,1)</f>
        <v xml:space="preserve">Elaboración de un Plan Maestro Vial </v>
      </c>
      <c r="Q289" s="17" t="b">
        <f>+_xlfn.XLOOKUP(P289,[2]Sheet!$C$6:$C$2261,[2]Sheet!$G$6:$G$2261,FALSE,0,1)</f>
        <v>0</v>
      </c>
      <c r="R289" s="16"/>
      <c r="S289" s="16"/>
      <c r="T289" s="16"/>
      <c r="U289" s="16"/>
      <c r="V289" s="16"/>
      <c r="W289" s="19"/>
      <c r="X289" s="19"/>
      <c r="Y289" s="19"/>
      <c r="Z289" s="19"/>
      <c r="AA289" s="19"/>
      <c r="AB289" s="19"/>
      <c r="AC289" s="19"/>
      <c r="AD289" s="19"/>
      <c r="AE289" s="19"/>
      <c r="AF289" s="19"/>
      <c r="AG289" s="19"/>
      <c r="AH289" s="19"/>
      <c r="AI289" s="19"/>
      <c r="AJ289" s="30" t="s">
        <v>102</v>
      </c>
      <c r="AK289" s="19">
        <f t="shared" si="63"/>
        <v>0</v>
      </c>
      <c r="AL289" s="19"/>
      <c r="AM289" s="19"/>
      <c r="AN289" s="19"/>
      <c r="AO289" s="19"/>
      <c r="AP289" s="19"/>
      <c r="AQ289" s="19"/>
      <c r="AR289" s="19"/>
      <c r="AS289" s="19"/>
      <c r="AT289" s="19"/>
      <c r="AU289" s="19"/>
      <c r="AV289" s="19"/>
      <c r="AW289" s="19"/>
      <c r="AX289" s="19"/>
      <c r="AY289" s="24" t="s">
        <v>102</v>
      </c>
      <c r="AZ289" s="19">
        <f t="shared" si="64"/>
        <v>0</v>
      </c>
      <c r="BA289" s="19">
        <v>1200000000</v>
      </c>
      <c r="BB289" s="19"/>
      <c r="BC289" s="19"/>
      <c r="BD289" s="19"/>
      <c r="BE289" s="19"/>
      <c r="BF289" s="19"/>
      <c r="BG289" s="19"/>
      <c r="BH289" s="19"/>
      <c r="BI289" s="19"/>
      <c r="BJ289" s="19"/>
      <c r="BK289" s="19"/>
      <c r="BL289" s="19"/>
      <c r="BM289" s="19"/>
      <c r="BN289" s="19"/>
      <c r="BO289" s="19">
        <f t="shared" si="54"/>
        <v>1200000000</v>
      </c>
      <c r="BP289" s="19"/>
      <c r="BQ289" s="19"/>
      <c r="BR289" s="19"/>
      <c r="BS289" s="19"/>
      <c r="BT289" s="19"/>
      <c r="BU289" s="19"/>
      <c r="BV289" s="19"/>
      <c r="BW289" s="19"/>
      <c r="BX289" s="19"/>
      <c r="BY289" s="19"/>
      <c r="BZ289" s="19"/>
      <c r="CA289" s="19"/>
      <c r="CB289" s="19"/>
      <c r="CC289" s="24" t="s">
        <v>102</v>
      </c>
      <c r="CD289" s="24" t="s">
        <v>102</v>
      </c>
      <c r="CE289" s="20">
        <v>2024258990003</v>
      </c>
      <c r="CF289" s="48" t="str">
        <f>+_xlfn.XLOOKUP(P289,'[1]x METAS'!$AD$3:$AD$408,'[1]x METAS'!$AF$3:$AF$408,FALSE,0,1)</f>
        <v>Secretaría de Planeación</v>
      </c>
    </row>
    <row r="290" spans="1:84" hidden="1" x14ac:dyDescent="0.25">
      <c r="A290" s="49" t="s">
        <v>996</v>
      </c>
      <c r="B290" s="30" t="s">
        <v>890</v>
      </c>
      <c r="C290" s="30" t="s">
        <v>891</v>
      </c>
      <c r="D290" s="13" t="s">
        <v>988</v>
      </c>
      <c r="E290" s="12" t="s">
        <v>466</v>
      </c>
      <c r="F290" s="12" t="s">
        <v>997</v>
      </c>
      <c r="G290" s="14">
        <v>1</v>
      </c>
      <c r="H290" s="12" t="s">
        <v>114</v>
      </c>
      <c r="I290" s="14">
        <v>0</v>
      </c>
      <c r="J290" s="14"/>
      <c r="K290" s="15" t="e">
        <f t="shared" si="60"/>
        <v>#DIV/0!</v>
      </c>
      <c r="L290" s="15"/>
      <c r="M290" s="14" t="s">
        <v>995</v>
      </c>
      <c r="N290" s="14" t="s">
        <v>994</v>
      </c>
      <c r="O290" s="16">
        <v>1</v>
      </c>
      <c r="P290" s="16" t="str">
        <f>+_xlfn.XLOOKUP(F290,'[1]x METAS'!$X$3:$X$408,'[1]x METAS'!$AD$3:$AD$408,FALSE,0,1)</f>
        <v>Realizar un inventario de zonas homogéneas físicas y geoeconómicas para aplicación de plusvalía</v>
      </c>
      <c r="Q290" s="17">
        <f>+_xlfn.XLOOKUP(P290,[2]Sheet!$C$6:$C$2261,[2]Sheet!$G$6:$G$2261,FALSE,0,1)</f>
        <v>19800000</v>
      </c>
      <c r="R290" s="18">
        <f>+_xlfn.XLOOKUP(P290,[2]Sheet!$C$2:$C$2261,[2]Sheet!$J$2:$J$2261,FALSE,0,1)</f>
        <v>19586666.670000002</v>
      </c>
      <c r="S290" s="15">
        <f t="shared" ref="S290:S298" si="65">+R290/Q290</f>
        <v>0.98922558939393945</v>
      </c>
      <c r="T290" s="15"/>
      <c r="U290" s="15"/>
      <c r="V290" s="15"/>
      <c r="W290" s="19">
        <v>19800000</v>
      </c>
      <c r="X290" s="19"/>
      <c r="Y290" s="19"/>
      <c r="Z290" s="19"/>
      <c r="AA290" s="19"/>
      <c r="AB290" s="19"/>
      <c r="AC290" s="19"/>
      <c r="AD290" s="19"/>
      <c r="AE290" s="19"/>
      <c r="AF290" s="19"/>
      <c r="AG290" s="19"/>
      <c r="AH290" s="19"/>
      <c r="AI290" s="19"/>
      <c r="AJ290" s="30" t="s">
        <v>102</v>
      </c>
      <c r="AK290" s="19">
        <f t="shared" si="63"/>
        <v>19800000</v>
      </c>
      <c r="AL290" s="19"/>
      <c r="AM290" s="19"/>
      <c r="AN290" s="19"/>
      <c r="AO290" s="19"/>
      <c r="AP290" s="19"/>
      <c r="AQ290" s="19">
        <v>65422000</v>
      </c>
      <c r="AR290" s="19"/>
      <c r="AS290" s="19"/>
      <c r="AT290" s="19"/>
      <c r="AU290" s="19"/>
      <c r="AV290" s="19"/>
      <c r="AW290" s="19"/>
      <c r="AX290" s="19"/>
      <c r="AY290" s="24" t="s">
        <v>102</v>
      </c>
      <c r="AZ290" s="19">
        <f t="shared" si="64"/>
        <v>65422000</v>
      </c>
      <c r="BA290" s="19"/>
      <c r="BB290" s="19"/>
      <c r="BC290" s="19"/>
      <c r="BD290" s="19"/>
      <c r="BE290" s="19"/>
      <c r="BF290" s="19">
        <v>489389000</v>
      </c>
      <c r="BG290" s="19"/>
      <c r="BH290" s="19"/>
      <c r="BI290" s="19"/>
      <c r="BJ290" s="19"/>
      <c r="BK290" s="19"/>
      <c r="BL290" s="19"/>
      <c r="BM290" s="19"/>
      <c r="BN290" s="19"/>
      <c r="BO290" s="19">
        <f t="shared" si="54"/>
        <v>489389000</v>
      </c>
      <c r="BP290" s="19"/>
      <c r="BQ290" s="19"/>
      <c r="BR290" s="19"/>
      <c r="BS290" s="19"/>
      <c r="BT290" s="19"/>
      <c r="BU290" s="19"/>
      <c r="BV290" s="19"/>
      <c r="BW290" s="19"/>
      <c r="BX290" s="19"/>
      <c r="BY290" s="19"/>
      <c r="BZ290" s="19"/>
      <c r="CA290" s="19"/>
      <c r="CB290" s="19"/>
      <c r="CC290" s="24" t="s">
        <v>102</v>
      </c>
      <c r="CD290" s="24" t="s">
        <v>102</v>
      </c>
      <c r="CE290" s="20">
        <v>2024258990003</v>
      </c>
      <c r="CF290" s="48" t="str">
        <f>+_xlfn.XLOOKUP(P290,'[1]x METAS'!$AD$3:$AD$408,'[1]x METAS'!$AF$3:$AF$408,FALSE,0,1)</f>
        <v>Secretaría de Planeación</v>
      </c>
    </row>
    <row r="291" spans="1:84" hidden="1" x14ac:dyDescent="0.25">
      <c r="A291" s="49" t="s">
        <v>998</v>
      </c>
      <c r="B291" s="30" t="s">
        <v>890</v>
      </c>
      <c r="C291" s="30" t="s">
        <v>891</v>
      </c>
      <c r="D291" s="13" t="s">
        <v>999</v>
      </c>
      <c r="E291" s="12" t="s">
        <v>1000</v>
      </c>
      <c r="F291" s="12" t="s">
        <v>1001</v>
      </c>
      <c r="G291" s="14">
        <v>2</v>
      </c>
      <c r="H291" s="12" t="s">
        <v>114</v>
      </c>
      <c r="I291" s="14">
        <v>0.5</v>
      </c>
      <c r="J291" s="14"/>
      <c r="K291" s="15">
        <f t="shared" si="60"/>
        <v>0</v>
      </c>
      <c r="L291" s="15"/>
      <c r="M291" s="14">
        <v>1</v>
      </c>
      <c r="N291" s="14">
        <v>2</v>
      </c>
      <c r="O291" s="16">
        <v>2</v>
      </c>
      <c r="P291" s="16" t="str">
        <f>+_xlfn.XLOOKUP(F291,'[1]x METAS'!$X$3:$X$408,'[1]x METAS'!$AD$3:$AD$408,FALSE,0,1)</f>
        <v xml:space="preserve">Legalización de dos (2) asentamientos </v>
      </c>
      <c r="Q291" s="17">
        <f>+_xlfn.XLOOKUP(P291,[2]Sheet!$C$6:$C$2261,[2]Sheet!$G$6:$G$2261,FALSE,0,1)</f>
        <v>28400000</v>
      </c>
      <c r="R291" s="18">
        <f>+_xlfn.XLOOKUP(P291,[2]Sheet!$C$2:$C$2261,[2]Sheet!$J$2:$J$2261,FALSE,0,1)</f>
        <v>27716666</v>
      </c>
      <c r="S291" s="15">
        <f t="shared" si="65"/>
        <v>0.97593894366197187</v>
      </c>
      <c r="T291" s="15"/>
      <c r="U291" s="15"/>
      <c r="V291" s="15"/>
      <c r="W291" s="19">
        <v>28400000</v>
      </c>
      <c r="X291" s="19"/>
      <c r="Y291" s="19"/>
      <c r="Z291" s="19"/>
      <c r="AA291" s="19"/>
      <c r="AB291" s="19"/>
      <c r="AC291" s="19"/>
      <c r="AD291" s="19"/>
      <c r="AE291" s="19"/>
      <c r="AF291" s="19"/>
      <c r="AG291" s="19"/>
      <c r="AH291" s="19"/>
      <c r="AI291" s="19"/>
      <c r="AJ291" s="30" t="s">
        <v>102</v>
      </c>
      <c r="AK291" s="19">
        <f t="shared" si="63"/>
        <v>28400000</v>
      </c>
      <c r="AL291" s="19"/>
      <c r="AM291" s="19"/>
      <c r="AN291" s="19"/>
      <c r="AO291" s="19"/>
      <c r="AP291" s="19"/>
      <c r="AQ291" s="19">
        <v>81102000</v>
      </c>
      <c r="AR291" s="19"/>
      <c r="AS291" s="19"/>
      <c r="AT291" s="19"/>
      <c r="AU291" s="19"/>
      <c r="AV291" s="19"/>
      <c r="AW291" s="19"/>
      <c r="AX291" s="19"/>
      <c r="AY291" s="24" t="s">
        <v>102</v>
      </c>
      <c r="AZ291" s="19">
        <f t="shared" si="64"/>
        <v>81102000</v>
      </c>
      <c r="BA291" s="19"/>
      <c r="BB291" s="19"/>
      <c r="BC291" s="19"/>
      <c r="BD291" s="19"/>
      <c r="BE291" s="19"/>
      <c r="BF291" s="19">
        <v>95249000</v>
      </c>
      <c r="BG291" s="19"/>
      <c r="BH291" s="19"/>
      <c r="BI291" s="19"/>
      <c r="BJ291" s="19"/>
      <c r="BK291" s="19"/>
      <c r="BL291" s="19"/>
      <c r="BM291" s="19"/>
      <c r="BN291" s="19"/>
      <c r="BO291" s="19">
        <f t="shared" si="54"/>
        <v>95249000</v>
      </c>
      <c r="BP291" s="19"/>
      <c r="BQ291" s="19"/>
      <c r="BR291" s="19"/>
      <c r="BS291" s="19"/>
      <c r="BT291" s="19"/>
      <c r="BU291" s="19"/>
      <c r="BV291" s="19"/>
      <c r="BW291" s="19"/>
      <c r="BX291" s="19"/>
      <c r="BY291" s="19"/>
      <c r="BZ291" s="19"/>
      <c r="CA291" s="19"/>
      <c r="CB291" s="19"/>
      <c r="CC291" s="24" t="s">
        <v>102</v>
      </c>
      <c r="CD291" s="24" t="s">
        <v>102</v>
      </c>
      <c r="CE291" s="20">
        <v>2024258990003</v>
      </c>
      <c r="CF291" s="48" t="str">
        <f>+_xlfn.XLOOKUP(P291,'[1]x METAS'!$AD$3:$AD$408,'[1]x METAS'!$AF$3:$AF$408,FALSE,0,1)</f>
        <v>Secretaría de Planeación</v>
      </c>
    </row>
    <row r="292" spans="1:84" hidden="1" x14ac:dyDescent="0.25">
      <c r="A292" s="49" t="s">
        <v>1002</v>
      </c>
      <c r="B292" s="30" t="s">
        <v>890</v>
      </c>
      <c r="C292" s="30" t="s">
        <v>891</v>
      </c>
      <c r="D292" s="13" t="s">
        <v>1003</v>
      </c>
      <c r="E292" s="12" t="s">
        <v>1004</v>
      </c>
      <c r="F292" s="12" t="s">
        <v>1005</v>
      </c>
      <c r="G292" s="14">
        <v>4</v>
      </c>
      <c r="H292" s="12" t="s">
        <v>91</v>
      </c>
      <c r="I292" s="14">
        <v>1</v>
      </c>
      <c r="J292" s="14"/>
      <c r="K292" s="15">
        <f t="shared" si="60"/>
        <v>0</v>
      </c>
      <c r="L292" s="15"/>
      <c r="M292" s="14">
        <v>1</v>
      </c>
      <c r="N292" s="14">
        <v>1</v>
      </c>
      <c r="O292" s="16">
        <v>1</v>
      </c>
      <c r="P292" s="16" t="str">
        <f>+_xlfn.XLOOKUP(F292,'[1]x METAS'!$X$3:$X$408,'[1]x METAS'!$AD$3:$AD$408,FALSE,0,1)</f>
        <v>Realizar 4 estrategias de acompañamiento, control y supervisión, para la generación y construcción de espacio público, como zonas de cesión u otras figuras acordes a la normatividad vigente.</v>
      </c>
      <c r="Q292" s="17">
        <f>+_xlfn.XLOOKUP(P292,[2]Sheet!$C$6:$C$2261,[2]Sheet!$G$6:$G$2261,FALSE,0,1)</f>
        <v>59600000</v>
      </c>
      <c r="R292" s="18">
        <f>+_xlfn.XLOOKUP(P292,[2]Sheet!$C$2:$C$2261,[2]Sheet!$J$2:$J$2261,FALSE,0,1)</f>
        <v>52260000</v>
      </c>
      <c r="S292" s="15">
        <f t="shared" si="65"/>
        <v>0.87684563758389267</v>
      </c>
      <c r="T292" s="15"/>
      <c r="U292" s="15"/>
      <c r="V292" s="15"/>
      <c r="W292" s="19">
        <v>59600000</v>
      </c>
      <c r="X292" s="19"/>
      <c r="Y292" s="19"/>
      <c r="Z292" s="19"/>
      <c r="AA292" s="19"/>
      <c r="AB292" s="19"/>
      <c r="AC292" s="19"/>
      <c r="AD292" s="19"/>
      <c r="AE292" s="19"/>
      <c r="AF292" s="19"/>
      <c r="AG292" s="19"/>
      <c r="AH292" s="19"/>
      <c r="AI292" s="19"/>
      <c r="AJ292" s="30" t="s">
        <v>102</v>
      </c>
      <c r="AK292" s="19">
        <f t="shared" si="63"/>
        <v>59600000</v>
      </c>
      <c r="AL292" s="19"/>
      <c r="AM292" s="19"/>
      <c r="AN292" s="19"/>
      <c r="AO292" s="19"/>
      <c r="AP292" s="19"/>
      <c r="AQ292" s="19">
        <v>155820000</v>
      </c>
      <c r="AR292" s="19"/>
      <c r="AS292" s="19"/>
      <c r="AT292" s="19"/>
      <c r="AU292" s="19"/>
      <c r="AV292" s="19"/>
      <c r="AW292" s="19"/>
      <c r="AX292" s="19"/>
      <c r="AY292" s="24" t="s">
        <v>102</v>
      </c>
      <c r="AZ292" s="19">
        <f t="shared" si="64"/>
        <v>155820000</v>
      </c>
      <c r="BA292" s="19"/>
      <c r="BB292" s="19"/>
      <c r="BC292" s="19"/>
      <c r="BD292" s="19"/>
      <c r="BE292" s="19"/>
      <c r="BF292" s="19">
        <v>90290000</v>
      </c>
      <c r="BG292" s="19"/>
      <c r="BH292" s="19"/>
      <c r="BI292" s="19"/>
      <c r="BJ292" s="19"/>
      <c r="BK292" s="19"/>
      <c r="BL292" s="19"/>
      <c r="BM292" s="19"/>
      <c r="BN292" s="19"/>
      <c r="BO292" s="19">
        <f t="shared" si="54"/>
        <v>90290000</v>
      </c>
      <c r="BP292" s="19"/>
      <c r="BQ292" s="19"/>
      <c r="BR292" s="19"/>
      <c r="BS292" s="19"/>
      <c r="BT292" s="19"/>
      <c r="BU292" s="19"/>
      <c r="BV292" s="19"/>
      <c r="BW292" s="19"/>
      <c r="BX292" s="19"/>
      <c r="BY292" s="19"/>
      <c r="BZ292" s="19"/>
      <c r="CA292" s="19"/>
      <c r="CB292" s="19"/>
      <c r="CC292" s="24" t="s">
        <v>102</v>
      </c>
      <c r="CD292" s="24" t="s">
        <v>102</v>
      </c>
      <c r="CE292" s="20">
        <v>2024258990004</v>
      </c>
      <c r="CF292" s="48" t="str">
        <f>+_xlfn.XLOOKUP(P292,'[1]x METAS'!$AD$3:$AD$408,'[1]x METAS'!$AF$3:$AF$408,FALSE,0,1)</f>
        <v>Secretaría de Planeación</v>
      </c>
    </row>
    <row r="293" spans="1:84" hidden="1" x14ac:dyDescent="0.25">
      <c r="A293" s="49" t="s">
        <v>1006</v>
      </c>
      <c r="B293" s="30" t="s">
        <v>890</v>
      </c>
      <c r="C293" s="30" t="s">
        <v>891</v>
      </c>
      <c r="D293" s="13">
        <v>400201600</v>
      </c>
      <c r="E293" s="12" t="s">
        <v>466</v>
      </c>
      <c r="F293" s="12" t="s">
        <v>1007</v>
      </c>
      <c r="G293" s="14">
        <v>16</v>
      </c>
      <c r="H293" s="12" t="s">
        <v>91</v>
      </c>
      <c r="I293" s="14">
        <v>2</v>
      </c>
      <c r="J293" s="14"/>
      <c r="K293" s="15">
        <f t="shared" si="60"/>
        <v>0</v>
      </c>
      <c r="L293" s="15"/>
      <c r="M293" s="14">
        <v>7</v>
      </c>
      <c r="N293" s="14">
        <v>5</v>
      </c>
      <c r="O293" s="16">
        <v>2</v>
      </c>
      <c r="P293" s="16" t="str">
        <f>+_xlfn.XLOOKUP(F293,'[1]x METAS'!$X$3:$X$408,'[1]x METAS'!$AD$3:$AD$408,FALSE,0,1)</f>
        <v>16 proyectos nuevos formulados y viabilizados a través del área de Banco de Proyectos</v>
      </c>
      <c r="Q293" s="17">
        <f>+_xlfn.XLOOKUP(P293,[2]Sheet!$C$6:$C$2261,[2]Sheet!$G$6:$G$2261,FALSE,0,1)</f>
        <v>66400000</v>
      </c>
      <c r="R293" s="18">
        <f>+_xlfn.XLOOKUP(P293,[2]Sheet!$C$2:$C$2261,[2]Sheet!$J$2:$J$2261,FALSE,0,1)</f>
        <v>66400000</v>
      </c>
      <c r="S293" s="15">
        <f t="shared" si="65"/>
        <v>1</v>
      </c>
      <c r="T293" s="15"/>
      <c r="U293" s="15"/>
      <c r="V293" s="15"/>
      <c r="W293" s="19">
        <v>87800000</v>
      </c>
      <c r="X293" s="19"/>
      <c r="Y293" s="19"/>
      <c r="Z293" s="19"/>
      <c r="AA293" s="19"/>
      <c r="AB293" s="19"/>
      <c r="AC293" s="19"/>
      <c r="AD293" s="19"/>
      <c r="AE293" s="19"/>
      <c r="AF293" s="19"/>
      <c r="AG293" s="19"/>
      <c r="AH293" s="19"/>
      <c r="AI293" s="19"/>
      <c r="AJ293" s="30" t="s">
        <v>102</v>
      </c>
      <c r="AK293" s="19">
        <f t="shared" si="63"/>
        <v>87800000</v>
      </c>
      <c r="AL293" s="19"/>
      <c r="AM293" s="19"/>
      <c r="AN293" s="19"/>
      <c r="AO293" s="19"/>
      <c r="AP293" s="19"/>
      <c r="AQ293" s="19">
        <v>218148000</v>
      </c>
      <c r="AR293" s="19"/>
      <c r="AS293" s="19"/>
      <c r="AT293" s="19"/>
      <c r="AU293" s="19"/>
      <c r="AV293" s="19"/>
      <c r="AW293" s="19"/>
      <c r="AX293" s="19"/>
      <c r="AY293" s="24" t="s">
        <v>102</v>
      </c>
      <c r="AZ293" s="19">
        <f t="shared" si="64"/>
        <v>218148000</v>
      </c>
      <c r="BA293" s="19"/>
      <c r="BB293" s="19"/>
      <c r="BC293" s="19"/>
      <c r="BD293" s="19"/>
      <c r="BE293" s="19"/>
      <c r="BF293" s="19">
        <v>447026000</v>
      </c>
      <c r="BG293" s="19"/>
      <c r="BH293" s="19"/>
      <c r="BI293" s="19"/>
      <c r="BJ293" s="19"/>
      <c r="BK293" s="19"/>
      <c r="BL293" s="19"/>
      <c r="BM293" s="19"/>
      <c r="BN293" s="19"/>
      <c r="BO293" s="19">
        <f t="shared" si="54"/>
        <v>447026000</v>
      </c>
      <c r="BP293" s="19"/>
      <c r="BQ293" s="19"/>
      <c r="BR293" s="19"/>
      <c r="BS293" s="19"/>
      <c r="BT293" s="19"/>
      <c r="BU293" s="19"/>
      <c r="BV293" s="19"/>
      <c r="BW293" s="19"/>
      <c r="BX293" s="19"/>
      <c r="BY293" s="19"/>
      <c r="BZ293" s="19"/>
      <c r="CA293" s="19"/>
      <c r="CB293" s="19"/>
      <c r="CC293" s="24" t="s">
        <v>102</v>
      </c>
      <c r="CD293" s="24" t="s">
        <v>102</v>
      </c>
      <c r="CE293" s="20">
        <v>2024258990003</v>
      </c>
      <c r="CF293" s="48" t="str">
        <f>+_xlfn.XLOOKUP(P293,'[1]x METAS'!$AD$3:$AD$408,'[1]x METAS'!$AF$3:$AF$408,FALSE,0,1)</f>
        <v>Secretaría de Planeación</v>
      </c>
    </row>
    <row r="294" spans="1:84" hidden="1" x14ac:dyDescent="0.25">
      <c r="A294" s="49" t="s">
        <v>1008</v>
      </c>
      <c r="B294" s="30" t="s">
        <v>890</v>
      </c>
      <c r="C294" s="30" t="s">
        <v>891</v>
      </c>
      <c r="D294" s="13">
        <v>450200100</v>
      </c>
      <c r="E294" s="12" t="s">
        <v>452</v>
      </c>
      <c r="F294" s="12" t="s">
        <v>1009</v>
      </c>
      <c r="G294" s="14">
        <v>1</v>
      </c>
      <c r="H294" s="12" t="s">
        <v>114</v>
      </c>
      <c r="I294" s="14">
        <v>1</v>
      </c>
      <c r="J294" s="14"/>
      <c r="K294" s="15">
        <f t="shared" si="60"/>
        <v>0</v>
      </c>
      <c r="L294" s="15"/>
      <c r="M294" s="14">
        <v>1</v>
      </c>
      <c r="N294" s="14">
        <v>1</v>
      </c>
      <c r="O294" s="16">
        <v>1</v>
      </c>
      <c r="P294" s="16" t="str">
        <f>+_xlfn.XLOOKUP(F294,'[1]x METAS'!$X$3:$X$408,'[1]x METAS'!$AD$3:$AD$408,FALSE,0,1)</f>
        <v>Mantener en funcionamiento y fortalecido el Consejo Territorial de Planeación</v>
      </c>
      <c r="Q294" s="17">
        <f>+_xlfn.XLOOKUP(P294,[2]Sheet!$C$6:$C$2261,[2]Sheet!$G$6:$G$2261,FALSE,0,1)</f>
        <v>61718154</v>
      </c>
      <c r="R294" s="18">
        <f>+_xlfn.XLOOKUP(P294,[2]Sheet!$C$2:$C$2261,[2]Sheet!$J$2:$J$2261,FALSE,0,1)</f>
        <v>6000000</v>
      </c>
      <c r="S294" s="15">
        <f t="shared" si="65"/>
        <v>9.7216128661268775E-2</v>
      </c>
      <c r="T294" s="15"/>
      <c r="U294" s="15"/>
      <c r="V294" s="15"/>
      <c r="W294" s="19">
        <v>61718154</v>
      </c>
      <c r="X294" s="19"/>
      <c r="Y294" s="19"/>
      <c r="Z294" s="19"/>
      <c r="AA294" s="19"/>
      <c r="AB294" s="19"/>
      <c r="AC294" s="19"/>
      <c r="AD294" s="19"/>
      <c r="AE294" s="19"/>
      <c r="AF294" s="19"/>
      <c r="AG294" s="19"/>
      <c r="AH294" s="19"/>
      <c r="AI294" s="19"/>
      <c r="AJ294" s="30" t="s">
        <v>102</v>
      </c>
      <c r="AK294" s="19">
        <f t="shared" si="63"/>
        <v>61718154</v>
      </c>
      <c r="AL294" s="19"/>
      <c r="AM294" s="19"/>
      <c r="AN294" s="19"/>
      <c r="AO294" s="19"/>
      <c r="AP294" s="19"/>
      <c r="AQ294" s="19">
        <v>74840000</v>
      </c>
      <c r="AR294" s="19"/>
      <c r="AS294" s="19"/>
      <c r="AT294" s="19"/>
      <c r="AU294" s="19"/>
      <c r="AV294" s="19"/>
      <c r="AW294" s="19"/>
      <c r="AX294" s="19"/>
      <c r="AY294" s="24" t="s">
        <v>102</v>
      </c>
      <c r="AZ294" s="19">
        <f t="shared" si="64"/>
        <v>74840000</v>
      </c>
      <c r="BA294" s="19"/>
      <c r="BB294" s="19"/>
      <c r="BC294" s="19"/>
      <c r="BD294" s="19"/>
      <c r="BE294" s="19"/>
      <c r="BF294" s="19">
        <v>81720923</v>
      </c>
      <c r="BG294" s="19"/>
      <c r="BH294" s="19"/>
      <c r="BI294" s="19"/>
      <c r="BJ294" s="19"/>
      <c r="BK294" s="19"/>
      <c r="BL294" s="19"/>
      <c r="BM294" s="19"/>
      <c r="BN294" s="19"/>
      <c r="BO294" s="19">
        <f t="shared" si="54"/>
        <v>81720923</v>
      </c>
      <c r="BP294" s="19"/>
      <c r="BQ294" s="19"/>
      <c r="BR294" s="19"/>
      <c r="BS294" s="19"/>
      <c r="BT294" s="19"/>
      <c r="BU294" s="19"/>
      <c r="BV294" s="19"/>
      <c r="BW294" s="19"/>
      <c r="BX294" s="19"/>
      <c r="BY294" s="19"/>
      <c r="BZ294" s="19"/>
      <c r="CA294" s="19"/>
      <c r="CB294" s="19"/>
      <c r="CC294" s="24" t="s">
        <v>102</v>
      </c>
      <c r="CD294" s="24" t="s">
        <v>102</v>
      </c>
      <c r="CE294" s="20">
        <v>2024258990004</v>
      </c>
      <c r="CF294" s="48" t="str">
        <f>+_xlfn.XLOOKUP(P294,'[1]x METAS'!$AD$3:$AD$408,'[1]x METAS'!$AF$3:$AF$408,FALSE,0,1)</f>
        <v>Secretaría de Planeación</v>
      </c>
    </row>
    <row r="295" spans="1:84" hidden="1" x14ac:dyDescent="0.25">
      <c r="A295" s="49" t="s">
        <v>1010</v>
      </c>
      <c r="B295" s="30" t="s">
        <v>890</v>
      </c>
      <c r="C295" s="30" t="s">
        <v>891</v>
      </c>
      <c r="D295" s="13" t="s">
        <v>1011</v>
      </c>
      <c r="E295" s="12" t="s">
        <v>1012</v>
      </c>
      <c r="F295" s="12" t="s">
        <v>1013</v>
      </c>
      <c r="G295" s="14">
        <v>6</v>
      </c>
      <c r="H295" s="12" t="s">
        <v>91</v>
      </c>
      <c r="I295" s="14">
        <v>1</v>
      </c>
      <c r="J295" s="14"/>
      <c r="K295" s="15">
        <f t="shared" si="60"/>
        <v>0</v>
      </c>
      <c r="L295" s="15"/>
      <c r="M295" s="14">
        <v>2</v>
      </c>
      <c r="N295" s="14">
        <v>2</v>
      </c>
      <c r="O295" s="16">
        <v>1</v>
      </c>
      <c r="P295" s="16" t="str">
        <f>+_xlfn.XLOOKUP(F295,'[1]x METAS'!$X$3:$X$408,'[1]x METAS'!$AD$3:$AD$408,FALSE,0,1)</f>
        <v>Realizar 6 campañas de información, prevención y difusión de normatividad, licenciamiento y control urbano en los diferentes sectores del municipio</v>
      </c>
      <c r="Q295" s="17">
        <f>+_xlfn.XLOOKUP(P295,[2]Sheet!$C$6:$C$2261,[2]Sheet!$G$6:$G$2261,FALSE,0,1)</f>
        <v>43000000</v>
      </c>
      <c r="R295" s="18">
        <f>+_xlfn.XLOOKUP(P295,[2]Sheet!$C$2:$C$2261,[2]Sheet!$J$2:$J$2261,FALSE,0,1)</f>
        <v>36366665.670000002</v>
      </c>
      <c r="S295" s="15">
        <f t="shared" si="65"/>
        <v>0.84573641093023255</v>
      </c>
      <c r="T295" s="15"/>
      <c r="U295" s="15"/>
      <c r="V295" s="15"/>
      <c r="W295" s="19" t="s">
        <v>598</v>
      </c>
      <c r="X295" s="19"/>
      <c r="Y295" s="19"/>
      <c r="Z295" s="19"/>
      <c r="AA295" s="19"/>
      <c r="AB295" s="19"/>
      <c r="AC295" s="19"/>
      <c r="AD295" s="19"/>
      <c r="AE295" s="19"/>
      <c r="AF295" s="19"/>
      <c r="AG295" s="19"/>
      <c r="AH295" s="19"/>
      <c r="AI295" s="19"/>
      <c r="AJ295" s="30" t="s">
        <v>102</v>
      </c>
      <c r="AK295" s="19">
        <f t="shared" si="63"/>
        <v>0</v>
      </c>
      <c r="AL295" s="19"/>
      <c r="AM295" s="19"/>
      <c r="AN295" s="19"/>
      <c r="AO295" s="19"/>
      <c r="AP295" s="19"/>
      <c r="AQ295" s="19">
        <v>154091000</v>
      </c>
      <c r="AR295" s="19"/>
      <c r="AS295" s="19"/>
      <c r="AT295" s="19"/>
      <c r="AU295" s="19"/>
      <c r="AV295" s="19"/>
      <c r="AW295" s="19"/>
      <c r="AX295" s="19"/>
      <c r="AY295" s="24" t="s">
        <v>102</v>
      </c>
      <c r="AZ295" s="19">
        <f t="shared" si="64"/>
        <v>154091000</v>
      </c>
      <c r="BA295" s="19"/>
      <c r="BB295" s="19"/>
      <c r="BC295" s="19"/>
      <c r="BD295" s="19"/>
      <c r="BE295" s="19"/>
      <c r="BF295" s="19">
        <v>672954500</v>
      </c>
      <c r="BG295" s="19"/>
      <c r="BH295" s="19"/>
      <c r="BI295" s="19"/>
      <c r="BJ295" s="19"/>
      <c r="BK295" s="19"/>
      <c r="BL295" s="19"/>
      <c r="BM295" s="19"/>
      <c r="BN295" s="19"/>
      <c r="BO295" s="19">
        <f t="shared" si="54"/>
        <v>672954500</v>
      </c>
      <c r="BP295" s="19"/>
      <c r="BQ295" s="19"/>
      <c r="BR295" s="19"/>
      <c r="BS295" s="19"/>
      <c r="BT295" s="19"/>
      <c r="BU295" s="19"/>
      <c r="BV295" s="19"/>
      <c r="BW295" s="19"/>
      <c r="BX295" s="19"/>
      <c r="BY295" s="19"/>
      <c r="BZ295" s="19"/>
      <c r="CA295" s="19"/>
      <c r="CB295" s="19"/>
      <c r="CC295" s="24" t="s">
        <v>102</v>
      </c>
      <c r="CD295" s="24" t="s">
        <v>102</v>
      </c>
      <c r="CE295" s="20">
        <v>2024258990003</v>
      </c>
      <c r="CF295" s="48" t="str">
        <f>+_xlfn.XLOOKUP(P295,'[1]x METAS'!$AD$3:$AD$408,'[1]x METAS'!$AF$3:$AF$408,FALSE,0,1)</f>
        <v>Secretaría de Planeación</v>
      </c>
    </row>
    <row r="296" spans="1:84" hidden="1" x14ac:dyDescent="0.25">
      <c r="A296" s="49" t="s">
        <v>1014</v>
      </c>
      <c r="B296" s="30" t="s">
        <v>890</v>
      </c>
      <c r="C296" s="30" t="s">
        <v>891</v>
      </c>
      <c r="D296" s="13" t="s">
        <v>1015</v>
      </c>
      <c r="E296" s="12" t="s">
        <v>447</v>
      </c>
      <c r="F296" s="12" t="s">
        <v>1016</v>
      </c>
      <c r="G296" s="14">
        <v>4</v>
      </c>
      <c r="H296" s="12" t="s">
        <v>91</v>
      </c>
      <c r="I296" s="14">
        <v>1</v>
      </c>
      <c r="J296" s="14"/>
      <c r="K296" s="15">
        <f t="shared" si="60"/>
        <v>0</v>
      </c>
      <c r="L296" s="15"/>
      <c r="M296" s="14">
        <v>1</v>
      </c>
      <c r="N296" s="14">
        <v>1</v>
      </c>
      <c r="O296" s="16">
        <v>1</v>
      </c>
      <c r="P296" s="16" t="str">
        <f>+_xlfn.XLOOKUP(F296,'[1]x METAS'!$X$3:$X$408,'[1]x METAS'!$AD$3:$AD$408,FALSE,0,1)</f>
        <v xml:space="preserve">Realizar 4 Rendición Pública de Cuentas </v>
      </c>
      <c r="Q296" s="17">
        <f>+_xlfn.XLOOKUP(P296,[2]Sheet!$C$6:$C$2261,[2]Sheet!$G$6:$G$2261,FALSE,0,1)</f>
        <v>21450000</v>
      </c>
      <c r="R296" s="18">
        <f>+_xlfn.XLOOKUP(P296,[2]Sheet!$C$2:$C$2261,[2]Sheet!$J$2:$J$2261,FALSE,0,1)</f>
        <v>21450000</v>
      </c>
      <c r="S296" s="15">
        <f t="shared" si="65"/>
        <v>1</v>
      </c>
      <c r="T296" s="15"/>
      <c r="U296" s="15"/>
      <c r="V296" s="15"/>
      <c r="W296" s="19">
        <v>23250000</v>
      </c>
      <c r="X296" s="19"/>
      <c r="Y296" s="19"/>
      <c r="Z296" s="19"/>
      <c r="AA296" s="19"/>
      <c r="AB296" s="19"/>
      <c r="AC296" s="19"/>
      <c r="AD296" s="19"/>
      <c r="AE296" s="19"/>
      <c r="AF296" s="19"/>
      <c r="AG296" s="19"/>
      <c r="AH296" s="19"/>
      <c r="AI296" s="19"/>
      <c r="AJ296" s="30" t="s">
        <v>102</v>
      </c>
      <c r="AK296" s="19">
        <f t="shared" si="63"/>
        <v>23250000</v>
      </c>
      <c r="AL296" s="19"/>
      <c r="AM296" s="19"/>
      <c r="AN296" s="19"/>
      <c r="AO296" s="19"/>
      <c r="AP296" s="19"/>
      <c r="AQ296" s="19">
        <v>103128750</v>
      </c>
      <c r="AR296" s="19"/>
      <c r="AS296" s="19"/>
      <c r="AT296" s="19"/>
      <c r="AU296" s="19"/>
      <c r="AV296" s="19"/>
      <c r="AW296" s="19"/>
      <c r="AX296" s="19"/>
      <c r="AY296" s="24" t="s">
        <v>102</v>
      </c>
      <c r="AZ296" s="19">
        <f t="shared" si="64"/>
        <v>103128750</v>
      </c>
      <c r="BA296" s="19"/>
      <c r="BB296" s="19"/>
      <c r="BC296" s="19"/>
      <c r="BD296" s="19"/>
      <c r="BE296" s="19"/>
      <c r="BF296" s="19">
        <v>251810625</v>
      </c>
      <c r="BG296" s="19"/>
      <c r="BH296" s="19"/>
      <c r="BI296" s="19"/>
      <c r="BJ296" s="19"/>
      <c r="BK296" s="19"/>
      <c r="BL296" s="19"/>
      <c r="BM296" s="19"/>
      <c r="BN296" s="19"/>
      <c r="BO296" s="19">
        <f t="shared" si="54"/>
        <v>251810625</v>
      </c>
      <c r="BP296" s="19"/>
      <c r="BQ296" s="19"/>
      <c r="BR296" s="19"/>
      <c r="BS296" s="19"/>
      <c r="BT296" s="19"/>
      <c r="BU296" s="19"/>
      <c r="BV296" s="19"/>
      <c r="BW296" s="19"/>
      <c r="BX296" s="19"/>
      <c r="BY296" s="19"/>
      <c r="BZ296" s="19"/>
      <c r="CA296" s="19"/>
      <c r="CB296" s="19"/>
      <c r="CC296" s="24" t="s">
        <v>102</v>
      </c>
      <c r="CD296" s="24" t="s">
        <v>102</v>
      </c>
      <c r="CE296" s="20">
        <v>2024258990004</v>
      </c>
      <c r="CF296" s="48" t="str">
        <f>+_xlfn.XLOOKUP(P296,'[1]x METAS'!$AD$3:$AD$408,'[1]x METAS'!$AF$3:$AF$408,FALSE,0,1)</f>
        <v>Secretaría de Planeación</v>
      </c>
    </row>
    <row r="297" spans="1:84" hidden="1" x14ac:dyDescent="0.25">
      <c r="A297" s="49" t="s">
        <v>1017</v>
      </c>
      <c r="B297" s="30" t="s">
        <v>890</v>
      </c>
      <c r="C297" s="30" t="s">
        <v>891</v>
      </c>
      <c r="D297" s="13" t="s">
        <v>1018</v>
      </c>
      <c r="E297" s="12" t="s">
        <v>1019</v>
      </c>
      <c r="F297" s="12" t="s">
        <v>1020</v>
      </c>
      <c r="G297" s="14">
        <v>200</v>
      </c>
      <c r="H297" s="12" t="s">
        <v>91</v>
      </c>
      <c r="I297" s="14">
        <v>33</v>
      </c>
      <c r="J297" s="14"/>
      <c r="K297" s="15">
        <f t="shared" si="60"/>
        <v>0</v>
      </c>
      <c r="L297" s="15"/>
      <c r="M297" s="14">
        <v>60</v>
      </c>
      <c r="N297" s="14">
        <v>60</v>
      </c>
      <c r="O297" s="16">
        <v>47</v>
      </c>
      <c r="P297" s="16" t="str">
        <f>+_xlfn.XLOOKUP(F297,'[1]x METAS'!$X$3:$X$408,'[1]x METAS'!$AD$3:$AD$408,FALSE,0,1)</f>
        <v>Mejoramiento de 200 Kilómetros de vías rurales</v>
      </c>
      <c r="Q297" s="17">
        <f>+_xlfn.XLOOKUP(P297,[2]Sheet!$C$6:$C$2261,[2]Sheet!$G$6:$G$2261,FALSE,0,1)</f>
        <v>1529074236</v>
      </c>
      <c r="R297" s="18">
        <f>+_xlfn.XLOOKUP(P297,[2]Sheet!$C$2:$C$2261,[2]Sheet!$J$2:$J$2261,FALSE,0,1)</f>
        <v>0</v>
      </c>
      <c r="S297" s="15">
        <f t="shared" si="65"/>
        <v>0</v>
      </c>
      <c r="T297" s="15"/>
      <c r="U297" s="15"/>
      <c r="V297" s="15"/>
      <c r="W297" s="19">
        <v>877500000</v>
      </c>
      <c r="X297" s="19"/>
      <c r="Y297" s="19"/>
      <c r="Z297" s="19"/>
      <c r="AA297" s="19"/>
      <c r="AB297" s="19"/>
      <c r="AC297" s="19"/>
      <c r="AD297" s="19"/>
      <c r="AE297" s="19"/>
      <c r="AF297" s="19"/>
      <c r="AG297" s="19"/>
      <c r="AH297" s="19"/>
      <c r="AI297" s="19"/>
      <c r="AJ297" s="12"/>
      <c r="AK297" s="19">
        <f t="shared" si="52"/>
        <v>877500000</v>
      </c>
      <c r="AL297" s="19"/>
      <c r="AM297" s="19"/>
      <c r="AN297" s="19"/>
      <c r="AO297" s="19"/>
      <c r="AP297" s="19"/>
      <c r="AQ297" s="19"/>
      <c r="AR297" s="19"/>
      <c r="AS297" s="19"/>
      <c r="AT297" s="19"/>
      <c r="AU297" s="19"/>
      <c r="AV297" s="19"/>
      <c r="AW297" s="19"/>
      <c r="AX297" s="19"/>
      <c r="AY297" s="19"/>
      <c r="AZ297" s="19" t="str">
        <f t="shared" si="53"/>
        <v/>
      </c>
      <c r="BA297" s="19"/>
      <c r="BB297" s="19"/>
      <c r="BC297" s="19"/>
      <c r="BD297" s="19"/>
      <c r="BE297" s="19"/>
      <c r="BF297" s="19"/>
      <c r="BG297" s="19"/>
      <c r="BH297" s="19"/>
      <c r="BI297" s="19"/>
      <c r="BJ297" s="19"/>
      <c r="BK297" s="19"/>
      <c r="BL297" s="19"/>
      <c r="BM297" s="19"/>
      <c r="BN297" s="19"/>
      <c r="BO297" s="19" t="str">
        <f t="shared" si="54"/>
        <v/>
      </c>
      <c r="BP297" s="19"/>
      <c r="BQ297" s="19"/>
      <c r="BR297" s="19"/>
      <c r="BS297" s="19"/>
      <c r="BT297" s="19"/>
      <c r="BU297" s="19"/>
      <c r="BV297" s="19"/>
      <c r="BW297" s="19"/>
      <c r="BX297" s="19"/>
      <c r="BY297" s="19"/>
      <c r="BZ297" s="19"/>
      <c r="CA297" s="19"/>
      <c r="CB297" s="19"/>
      <c r="CC297" s="24" t="s">
        <v>102</v>
      </c>
      <c r="CD297" s="19">
        <f t="shared" si="55"/>
        <v>0</v>
      </c>
      <c r="CE297" s="20">
        <v>2024258990027</v>
      </c>
      <c r="CF297" s="48" t="str">
        <f>+_xlfn.XLOOKUP(P297,'[1]x METAS'!$AD$3:$AD$408,'[1]x METAS'!$AF$3:$AF$408,FALSE,0,1)</f>
        <v>Secretaría de Obras Públicas</v>
      </c>
    </row>
    <row r="298" spans="1:84" hidden="1" x14ac:dyDescent="0.25">
      <c r="A298" s="49" t="s">
        <v>1021</v>
      </c>
      <c r="B298" s="30" t="s">
        <v>890</v>
      </c>
      <c r="C298" s="30" t="s">
        <v>891</v>
      </c>
      <c r="D298" s="13" t="s">
        <v>1022</v>
      </c>
      <c r="E298" s="12" t="s">
        <v>1023</v>
      </c>
      <c r="F298" s="12" t="s">
        <v>1024</v>
      </c>
      <c r="G298" s="14">
        <v>4728</v>
      </c>
      <c r="H298" s="12" t="s">
        <v>91</v>
      </c>
      <c r="I298" s="14">
        <v>1941</v>
      </c>
      <c r="J298" s="14"/>
      <c r="K298" s="15">
        <f t="shared" si="60"/>
        <v>0</v>
      </c>
      <c r="L298" s="15"/>
      <c r="M298" s="14">
        <v>929</v>
      </c>
      <c r="N298" s="14">
        <v>929</v>
      </c>
      <c r="O298" s="16">
        <v>929</v>
      </c>
      <c r="P298" s="16" t="str">
        <f>+_xlfn.XLOOKUP(F298,'[1]x METAS'!$X$3:$X$408,'[1]x METAS'!$AD$3:$AD$408,FALSE,0,1)</f>
        <v>Construir 4.728 m2 de placa huellas</v>
      </c>
      <c r="Q298" s="17">
        <f>+_xlfn.XLOOKUP(P298,[2]Sheet!$C$6:$C$2261,[2]Sheet!$G$6:$G$2261,FALSE,0,1)</f>
        <v>435158260</v>
      </c>
      <c r="R298" s="18">
        <f>+_xlfn.XLOOKUP(P298,[2]Sheet!$C$2:$C$2261,[2]Sheet!$J$2:$J$2261,FALSE,0,1)</f>
        <v>158260</v>
      </c>
      <c r="S298" s="15">
        <f t="shared" si="65"/>
        <v>3.636837779432246E-4</v>
      </c>
      <c r="T298" s="15"/>
      <c r="U298" s="15"/>
      <c r="V298" s="15"/>
      <c r="W298" s="19">
        <v>1058106973</v>
      </c>
      <c r="X298" s="19"/>
      <c r="Y298" s="19"/>
      <c r="Z298" s="19"/>
      <c r="AA298" s="19"/>
      <c r="AB298" s="19"/>
      <c r="AC298" s="19"/>
      <c r="AD298" s="19"/>
      <c r="AE298" s="19"/>
      <c r="AF298" s="19"/>
      <c r="AG298" s="19"/>
      <c r="AH298" s="19"/>
      <c r="AI298" s="19"/>
      <c r="AJ298" s="12"/>
      <c r="AK298" s="19">
        <f t="shared" si="52"/>
        <v>1058106973</v>
      </c>
      <c r="AL298" s="19"/>
      <c r="AM298" s="19"/>
      <c r="AN298" s="19"/>
      <c r="AO298" s="19"/>
      <c r="AP298" s="19"/>
      <c r="AQ298" s="19"/>
      <c r="AR298" s="19"/>
      <c r="AS298" s="19"/>
      <c r="AT298" s="19"/>
      <c r="AU298" s="19"/>
      <c r="AV298" s="19"/>
      <c r="AW298" s="19"/>
      <c r="AX298" s="19"/>
      <c r="AY298" s="19"/>
      <c r="AZ298" s="19" t="str">
        <f t="shared" si="53"/>
        <v/>
      </c>
      <c r="BA298" s="19"/>
      <c r="BB298" s="19"/>
      <c r="BC298" s="19"/>
      <c r="BD298" s="19"/>
      <c r="BE298" s="19"/>
      <c r="BF298" s="19"/>
      <c r="BG298" s="19"/>
      <c r="BH298" s="19"/>
      <c r="BI298" s="19"/>
      <c r="BJ298" s="19"/>
      <c r="BK298" s="19"/>
      <c r="BL298" s="19"/>
      <c r="BM298" s="19"/>
      <c r="BN298" s="19"/>
      <c r="BO298" s="19" t="str">
        <f t="shared" si="54"/>
        <v/>
      </c>
      <c r="BP298" s="19"/>
      <c r="BQ298" s="19"/>
      <c r="BR298" s="19"/>
      <c r="BS298" s="19"/>
      <c r="BT298" s="19"/>
      <c r="BU298" s="19"/>
      <c r="BV298" s="19"/>
      <c r="BW298" s="19"/>
      <c r="BX298" s="19"/>
      <c r="BY298" s="19"/>
      <c r="BZ298" s="19"/>
      <c r="CA298" s="19"/>
      <c r="CB298" s="19"/>
      <c r="CC298" s="24" t="s">
        <v>102</v>
      </c>
      <c r="CD298" s="19">
        <f t="shared" si="55"/>
        <v>0</v>
      </c>
      <c r="CE298" s="20">
        <v>2024258990027</v>
      </c>
      <c r="CF298" s="48" t="str">
        <f>+_xlfn.XLOOKUP(P298,'[1]x METAS'!$AD$3:$AD$408,'[1]x METAS'!$AF$3:$AF$408,FALSE,0,1)</f>
        <v>Secretaría de Obras Públicas</v>
      </c>
    </row>
    <row r="299" spans="1:84" hidden="1" x14ac:dyDescent="0.25">
      <c r="A299" s="49" t="s">
        <v>1025</v>
      </c>
      <c r="B299" s="30" t="s">
        <v>890</v>
      </c>
      <c r="C299" s="30" t="s">
        <v>891</v>
      </c>
      <c r="D299" s="13" t="s">
        <v>1026</v>
      </c>
      <c r="E299" s="12" t="s">
        <v>1027</v>
      </c>
      <c r="F299" s="12" t="s">
        <v>1028</v>
      </c>
      <c r="G299" s="14">
        <v>2000</v>
      </c>
      <c r="H299" s="12" t="s">
        <v>91</v>
      </c>
      <c r="I299" s="14">
        <v>0</v>
      </c>
      <c r="J299" s="14"/>
      <c r="K299" s="15" t="e">
        <f t="shared" si="60"/>
        <v>#DIV/0!</v>
      </c>
      <c r="L299" s="15"/>
      <c r="M299" s="14">
        <v>666</v>
      </c>
      <c r="N299" s="14">
        <v>667</v>
      </c>
      <c r="O299" s="16">
        <v>667</v>
      </c>
      <c r="P299" s="16" t="str">
        <f>+_xlfn.XLOOKUP(F299,'[1]x METAS'!$X$3:$X$408,'[1]x METAS'!$AD$3:$AD$408,FALSE,0,1)</f>
        <v>Construir 2000 metros de cunetas</v>
      </c>
      <c r="Q299" s="17" t="b">
        <f>+_xlfn.XLOOKUP(P299,[2]Sheet!$C$6:$C$2261,[2]Sheet!$G$6:$G$2261,FALSE,0,1)</f>
        <v>0</v>
      </c>
      <c r="R299" s="16"/>
      <c r="S299" s="16"/>
      <c r="T299" s="16"/>
      <c r="U299" s="16"/>
      <c r="V299" s="16"/>
      <c r="W299" s="19">
        <v>0</v>
      </c>
      <c r="X299" s="19"/>
      <c r="Y299" s="19"/>
      <c r="Z299" s="19"/>
      <c r="AA299" s="19"/>
      <c r="AB299" s="19"/>
      <c r="AC299" s="19"/>
      <c r="AD299" s="19"/>
      <c r="AE299" s="19"/>
      <c r="AF299" s="19"/>
      <c r="AG299" s="19"/>
      <c r="AH299" s="19"/>
      <c r="AI299" s="19"/>
      <c r="AJ299" s="12"/>
      <c r="AK299" s="19">
        <f t="shared" si="52"/>
        <v>0</v>
      </c>
      <c r="AL299" s="19"/>
      <c r="AM299" s="19"/>
      <c r="AN299" s="19"/>
      <c r="AO299" s="19"/>
      <c r="AP299" s="19"/>
      <c r="AQ299" s="19"/>
      <c r="AR299" s="19"/>
      <c r="AS299" s="19"/>
      <c r="AT299" s="19"/>
      <c r="AU299" s="19"/>
      <c r="AV299" s="19"/>
      <c r="AW299" s="19"/>
      <c r="AX299" s="19"/>
      <c r="AY299" s="19"/>
      <c r="AZ299" s="19" t="str">
        <f t="shared" si="53"/>
        <v/>
      </c>
      <c r="BA299" s="19"/>
      <c r="BB299" s="19"/>
      <c r="BC299" s="19"/>
      <c r="BD299" s="19"/>
      <c r="BE299" s="19"/>
      <c r="BF299" s="19"/>
      <c r="BG299" s="19"/>
      <c r="BH299" s="19"/>
      <c r="BI299" s="19"/>
      <c r="BJ299" s="19"/>
      <c r="BK299" s="19"/>
      <c r="BL299" s="19"/>
      <c r="BM299" s="19"/>
      <c r="BN299" s="19"/>
      <c r="BO299" s="19" t="str">
        <f t="shared" si="54"/>
        <v/>
      </c>
      <c r="BP299" s="19"/>
      <c r="BQ299" s="19"/>
      <c r="BR299" s="19"/>
      <c r="BS299" s="19"/>
      <c r="BT299" s="19"/>
      <c r="BU299" s="19"/>
      <c r="BV299" s="19"/>
      <c r="BW299" s="19"/>
      <c r="BX299" s="19"/>
      <c r="BY299" s="19"/>
      <c r="BZ299" s="19"/>
      <c r="CA299" s="19"/>
      <c r="CB299" s="19"/>
      <c r="CC299" s="24" t="s">
        <v>102</v>
      </c>
      <c r="CD299" s="19">
        <f t="shared" si="55"/>
        <v>0</v>
      </c>
      <c r="CE299" s="20">
        <v>2024258990027</v>
      </c>
      <c r="CF299" s="48" t="str">
        <f>+_xlfn.XLOOKUP(P299,'[1]x METAS'!$AD$3:$AD$408,'[1]x METAS'!$AF$3:$AF$408,FALSE,0,1)</f>
        <v>Secretaría de Obras Públicas</v>
      </c>
    </row>
    <row r="300" spans="1:84" hidden="1" x14ac:dyDescent="0.25">
      <c r="A300" s="49" t="s">
        <v>1029</v>
      </c>
      <c r="B300" s="30" t="s">
        <v>890</v>
      </c>
      <c r="C300" s="30" t="s">
        <v>891</v>
      </c>
      <c r="D300" s="13" t="s">
        <v>1030</v>
      </c>
      <c r="E300" s="12" t="s">
        <v>1031</v>
      </c>
      <c r="F300" s="12" t="s">
        <v>1032</v>
      </c>
      <c r="G300" s="14">
        <v>6</v>
      </c>
      <c r="H300" s="12" t="s">
        <v>91</v>
      </c>
      <c r="I300" s="14">
        <v>0</v>
      </c>
      <c r="J300" s="14"/>
      <c r="K300" s="15" t="e">
        <f t="shared" si="60"/>
        <v>#DIV/0!</v>
      </c>
      <c r="L300" s="15"/>
      <c r="M300" s="14">
        <v>3</v>
      </c>
      <c r="N300" s="14">
        <v>3</v>
      </c>
      <c r="O300" s="16">
        <v>0</v>
      </c>
      <c r="P300" s="16" t="str">
        <f>+_xlfn.XLOOKUP(F300,'[1]x METAS'!$X$3:$X$408,'[1]x METAS'!$AD$3:$AD$408,FALSE,0,1)</f>
        <v>Construir 6 alcantarillas rurales</v>
      </c>
      <c r="Q300" s="17" t="b">
        <f>+_xlfn.XLOOKUP(P300,[2]Sheet!$C$6:$C$2261,[2]Sheet!$G$6:$G$2261,FALSE,0,1)</f>
        <v>0</v>
      </c>
      <c r="R300" s="16"/>
      <c r="S300" s="16"/>
      <c r="T300" s="16"/>
      <c r="U300" s="16"/>
      <c r="V300" s="16"/>
      <c r="W300" s="19">
        <v>0</v>
      </c>
      <c r="X300" s="19"/>
      <c r="Y300" s="19"/>
      <c r="Z300" s="19"/>
      <c r="AA300" s="19"/>
      <c r="AB300" s="19"/>
      <c r="AC300" s="19"/>
      <c r="AD300" s="19"/>
      <c r="AE300" s="19"/>
      <c r="AF300" s="19"/>
      <c r="AG300" s="19"/>
      <c r="AH300" s="19"/>
      <c r="AI300" s="19"/>
      <c r="AJ300" s="12"/>
      <c r="AK300" s="19">
        <f t="shared" si="52"/>
        <v>0</v>
      </c>
      <c r="AL300" s="19"/>
      <c r="AM300" s="19"/>
      <c r="AN300" s="19"/>
      <c r="AO300" s="19"/>
      <c r="AP300" s="19"/>
      <c r="AQ300" s="19"/>
      <c r="AR300" s="19"/>
      <c r="AS300" s="19"/>
      <c r="AT300" s="19"/>
      <c r="AU300" s="19"/>
      <c r="AV300" s="19"/>
      <c r="AW300" s="19"/>
      <c r="AX300" s="19"/>
      <c r="AY300" s="19"/>
      <c r="AZ300" s="19" t="str">
        <f t="shared" si="53"/>
        <v/>
      </c>
      <c r="BA300" s="19"/>
      <c r="BB300" s="19"/>
      <c r="BC300" s="19"/>
      <c r="BD300" s="19"/>
      <c r="BE300" s="19"/>
      <c r="BF300" s="19"/>
      <c r="BG300" s="19"/>
      <c r="BH300" s="19"/>
      <c r="BI300" s="19"/>
      <c r="BJ300" s="19"/>
      <c r="BK300" s="19"/>
      <c r="BL300" s="19"/>
      <c r="BM300" s="19"/>
      <c r="BN300" s="19"/>
      <c r="BO300" s="19" t="str">
        <f t="shared" si="54"/>
        <v/>
      </c>
      <c r="BP300" s="19"/>
      <c r="BQ300" s="19"/>
      <c r="BR300" s="19"/>
      <c r="BS300" s="19"/>
      <c r="BT300" s="19"/>
      <c r="BU300" s="19"/>
      <c r="BV300" s="19"/>
      <c r="BW300" s="19"/>
      <c r="BX300" s="19"/>
      <c r="BY300" s="19"/>
      <c r="BZ300" s="19"/>
      <c r="CA300" s="19"/>
      <c r="CB300" s="19"/>
      <c r="CC300" s="24" t="s">
        <v>102</v>
      </c>
      <c r="CD300" s="19">
        <f t="shared" si="55"/>
        <v>0</v>
      </c>
      <c r="CE300" s="20">
        <v>2024258990027</v>
      </c>
      <c r="CF300" s="48" t="str">
        <f>+_xlfn.XLOOKUP(P300,'[1]x METAS'!$AD$3:$AD$408,'[1]x METAS'!$AF$3:$AF$408,FALSE,0,1)</f>
        <v>Secretaría de Obras Públicas</v>
      </c>
    </row>
    <row r="301" spans="1:84" hidden="1" x14ac:dyDescent="0.25">
      <c r="A301" s="49" t="s">
        <v>1033</v>
      </c>
      <c r="B301" s="30" t="s">
        <v>890</v>
      </c>
      <c r="C301" s="30" t="s">
        <v>891</v>
      </c>
      <c r="D301" s="13" t="s">
        <v>1034</v>
      </c>
      <c r="E301" s="12" t="s">
        <v>1035</v>
      </c>
      <c r="F301" s="12" t="s">
        <v>1036</v>
      </c>
      <c r="G301" s="14">
        <v>3</v>
      </c>
      <c r="H301" s="12" t="s">
        <v>91</v>
      </c>
      <c r="I301" s="14">
        <v>0.02</v>
      </c>
      <c r="J301" s="14"/>
      <c r="K301" s="15">
        <f t="shared" si="60"/>
        <v>0</v>
      </c>
      <c r="L301" s="15"/>
      <c r="M301" s="14">
        <v>1</v>
      </c>
      <c r="N301" s="14">
        <v>1</v>
      </c>
      <c r="O301" s="16">
        <v>1</v>
      </c>
      <c r="P301" s="16" t="str">
        <f>+_xlfn.XLOOKUP(F301,'[1]x METAS'!$X$3:$X$408,'[1]x METAS'!$AD$3:$AD$408,FALSE,0,1)</f>
        <v>Construir 3 Kilómetros de vías urbanas nuevas</v>
      </c>
      <c r="Q301" s="17">
        <f>+_xlfn.XLOOKUP(P301,[2]Sheet!$C$6:$C$2261,[2]Sheet!$G$6:$G$2261,FALSE,0,1)</f>
        <v>1715000000</v>
      </c>
      <c r="R301" s="18">
        <f>+_xlfn.XLOOKUP(P301,[2]Sheet!$C$2:$C$2261,[2]Sheet!$J$2:$J$2261,FALSE,0,1)</f>
        <v>678541984.34000003</v>
      </c>
      <c r="S301" s="15">
        <f t="shared" ref="S301:S302" si="66">+R301/Q301</f>
        <v>0.39565130282215744</v>
      </c>
      <c r="T301" s="15"/>
      <c r="U301" s="15"/>
      <c r="V301" s="15"/>
      <c r="W301" s="19">
        <v>0</v>
      </c>
      <c r="X301" s="19"/>
      <c r="Y301" s="19"/>
      <c r="Z301" s="19"/>
      <c r="AA301" s="19"/>
      <c r="AB301" s="19"/>
      <c r="AC301" s="19"/>
      <c r="AD301" s="19"/>
      <c r="AE301" s="19"/>
      <c r="AF301" s="19"/>
      <c r="AG301" s="19"/>
      <c r="AH301" s="19"/>
      <c r="AI301" s="19"/>
      <c r="AJ301" s="12"/>
      <c r="AK301" s="19">
        <f t="shared" si="52"/>
        <v>0</v>
      </c>
      <c r="AL301" s="19"/>
      <c r="AM301" s="19"/>
      <c r="AN301" s="19"/>
      <c r="AO301" s="19"/>
      <c r="AP301" s="19"/>
      <c r="AQ301" s="19"/>
      <c r="AR301" s="19"/>
      <c r="AS301" s="19"/>
      <c r="AT301" s="19"/>
      <c r="AU301" s="19"/>
      <c r="AV301" s="19"/>
      <c r="AW301" s="19"/>
      <c r="AX301" s="19"/>
      <c r="AY301" s="19"/>
      <c r="AZ301" s="19" t="str">
        <f t="shared" si="53"/>
        <v/>
      </c>
      <c r="BA301" s="19"/>
      <c r="BB301" s="19"/>
      <c r="BC301" s="19"/>
      <c r="BD301" s="19"/>
      <c r="BE301" s="19"/>
      <c r="BF301" s="19"/>
      <c r="BG301" s="19"/>
      <c r="BH301" s="19"/>
      <c r="BI301" s="19"/>
      <c r="BJ301" s="19"/>
      <c r="BK301" s="19"/>
      <c r="BL301" s="19"/>
      <c r="BM301" s="19"/>
      <c r="BN301" s="19"/>
      <c r="BO301" s="19" t="str">
        <f t="shared" si="54"/>
        <v/>
      </c>
      <c r="BP301" s="19"/>
      <c r="BQ301" s="19"/>
      <c r="BR301" s="19"/>
      <c r="BS301" s="19"/>
      <c r="BT301" s="19"/>
      <c r="BU301" s="19"/>
      <c r="BV301" s="19"/>
      <c r="BW301" s="19"/>
      <c r="BX301" s="19"/>
      <c r="BY301" s="19"/>
      <c r="BZ301" s="19"/>
      <c r="CA301" s="19"/>
      <c r="CB301" s="19"/>
      <c r="CC301" s="24" t="s">
        <v>102</v>
      </c>
      <c r="CD301" s="19">
        <f t="shared" si="55"/>
        <v>0</v>
      </c>
      <c r="CE301" s="20">
        <v>2024258990027</v>
      </c>
      <c r="CF301" s="48" t="str">
        <f>+_xlfn.XLOOKUP(P301,'[1]x METAS'!$AD$3:$AD$408,'[1]x METAS'!$AF$3:$AF$408,FALSE,0,1)</f>
        <v>Secretaría de Obras Públicas</v>
      </c>
    </row>
    <row r="302" spans="1:84" hidden="1" x14ac:dyDescent="0.25">
      <c r="A302" s="49" t="s">
        <v>1037</v>
      </c>
      <c r="B302" s="30" t="s">
        <v>890</v>
      </c>
      <c r="C302" s="30" t="s">
        <v>891</v>
      </c>
      <c r="D302" s="13" t="s">
        <v>1038</v>
      </c>
      <c r="E302" s="12" t="s">
        <v>1039</v>
      </c>
      <c r="F302" s="12" t="s">
        <v>1040</v>
      </c>
      <c r="G302" s="14">
        <v>30</v>
      </c>
      <c r="H302" s="12" t="s">
        <v>91</v>
      </c>
      <c r="I302" s="14">
        <v>7.5</v>
      </c>
      <c r="J302" s="14"/>
      <c r="K302" s="15">
        <f t="shared" si="60"/>
        <v>0</v>
      </c>
      <c r="L302" s="15"/>
      <c r="M302" s="14">
        <v>7.5</v>
      </c>
      <c r="N302" s="14">
        <v>7.5</v>
      </c>
      <c r="O302" s="16">
        <v>7.5</v>
      </c>
      <c r="P302" s="16" t="str">
        <f>+_xlfn.XLOOKUP(F302,'[1]x METAS'!$X$3:$X$408,'[1]x METAS'!$AD$3:$AD$408,FALSE,0,1)</f>
        <v>Mejoramiento de 30 kilómetros de las vías urbanas</v>
      </c>
      <c r="Q302" s="17">
        <f>+_xlfn.XLOOKUP(P302,[2]Sheet!$C$6:$C$2261,[2]Sheet!$G$6:$G$2261,FALSE,0,1)</f>
        <v>3935056726</v>
      </c>
      <c r="R302" s="18">
        <f>+_xlfn.XLOOKUP(P302,[2]Sheet!$C$2:$C$2261,[2]Sheet!$J$2:$J$2261,FALSE,0,1)</f>
        <v>3562400000</v>
      </c>
      <c r="S302" s="15">
        <f t="shared" si="66"/>
        <v>0.90529825820864163</v>
      </c>
      <c r="T302" s="15"/>
      <c r="U302" s="15"/>
      <c r="V302" s="15"/>
      <c r="W302" s="19">
        <v>408201888</v>
      </c>
      <c r="X302" s="19"/>
      <c r="Y302" s="19"/>
      <c r="Z302" s="19"/>
      <c r="AA302" s="19"/>
      <c r="AB302" s="19"/>
      <c r="AC302" s="19"/>
      <c r="AD302" s="19"/>
      <c r="AE302" s="19"/>
      <c r="AF302" s="19"/>
      <c r="AG302" s="19"/>
      <c r="AH302" s="19"/>
      <c r="AI302" s="19"/>
      <c r="AJ302" s="12"/>
      <c r="AK302" s="19">
        <f t="shared" si="52"/>
        <v>408201888</v>
      </c>
      <c r="AL302" s="19"/>
      <c r="AM302" s="19"/>
      <c r="AN302" s="19"/>
      <c r="AO302" s="19"/>
      <c r="AP302" s="19"/>
      <c r="AQ302" s="19"/>
      <c r="AR302" s="19"/>
      <c r="AS302" s="19"/>
      <c r="AT302" s="19"/>
      <c r="AU302" s="19"/>
      <c r="AV302" s="19"/>
      <c r="AW302" s="19"/>
      <c r="AX302" s="19"/>
      <c r="AY302" s="19"/>
      <c r="AZ302" s="19" t="str">
        <f t="shared" si="53"/>
        <v/>
      </c>
      <c r="BA302" s="19"/>
      <c r="BB302" s="19"/>
      <c r="BC302" s="19"/>
      <c r="BD302" s="19"/>
      <c r="BE302" s="19"/>
      <c r="BF302" s="19"/>
      <c r="BG302" s="19"/>
      <c r="BH302" s="19"/>
      <c r="BI302" s="19"/>
      <c r="BJ302" s="19"/>
      <c r="BK302" s="19"/>
      <c r="BL302" s="19"/>
      <c r="BM302" s="19"/>
      <c r="BN302" s="19"/>
      <c r="BO302" s="19" t="str">
        <f t="shared" si="54"/>
        <v/>
      </c>
      <c r="BP302" s="19"/>
      <c r="BQ302" s="19"/>
      <c r="BR302" s="19"/>
      <c r="BS302" s="19"/>
      <c r="BT302" s="19"/>
      <c r="BU302" s="19"/>
      <c r="BV302" s="19"/>
      <c r="BW302" s="19"/>
      <c r="BX302" s="19"/>
      <c r="BY302" s="19"/>
      <c r="BZ302" s="19"/>
      <c r="CA302" s="19"/>
      <c r="CB302" s="19"/>
      <c r="CC302" s="24" t="s">
        <v>102</v>
      </c>
      <c r="CD302" s="19">
        <f t="shared" si="55"/>
        <v>0</v>
      </c>
      <c r="CE302" s="20">
        <v>2024258990027</v>
      </c>
      <c r="CF302" s="48" t="str">
        <f>+_xlfn.XLOOKUP(P302,'[1]x METAS'!$AD$3:$AD$408,'[1]x METAS'!$AF$3:$AF$408,FALSE,0,1)</f>
        <v>Secretaría de Obras Públicas</v>
      </c>
    </row>
    <row r="303" spans="1:84" hidden="1" x14ac:dyDescent="0.25">
      <c r="A303" s="49" t="s">
        <v>1041</v>
      </c>
      <c r="B303" s="30" t="s">
        <v>890</v>
      </c>
      <c r="C303" s="30" t="s">
        <v>891</v>
      </c>
      <c r="D303" s="13" t="s">
        <v>1042</v>
      </c>
      <c r="E303" s="12" t="s">
        <v>1043</v>
      </c>
      <c r="F303" s="12" t="s">
        <v>1044</v>
      </c>
      <c r="G303" s="14">
        <v>6640</v>
      </c>
      <c r="H303" s="12" t="s">
        <v>91</v>
      </c>
      <c r="I303" s="14">
        <v>49</v>
      </c>
      <c r="J303" s="14"/>
      <c r="K303" s="15">
        <f t="shared" si="60"/>
        <v>0</v>
      </c>
      <c r="L303" s="15"/>
      <c r="M303" s="14">
        <v>2197</v>
      </c>
      <c r="N303" s="14">
        <v>2197</v>
      </c>
      <c r="O303" s="16">
        <v>2197</v>
      </c>
      <c r="P303" s="16" t="str">
        <f>+_xlfn.XLOOKUP(F303,'[1]x METAS'!$X$3:$X$408,'[1]x METAS'!$AD$3:$AD$408,FALSE,0,1)</f>
        <v>Construir 6640 m2 de espacio público</v>
      </c>
      <c r="Q303" s="17" t="b">
        <f>+_xlfn.XLOOKUP(P303,[2]Sheet!$C$6:$C$2261,[2]Sheet!$G$6:$G$2261,FALSE,0,1)</f>
        <v>0</v>
      </c>
      <c r="R303" s="16"/>
      <c r="S303" s="16"/>
      <c r="T303" s="16"/>
      <c r="U303" s="16"/>
      <c r="V303" s="16"/>
      <c r="W303" s="19">
        <v>0</v>
      </c>
      <c r="X303" s="19"/>
      <c r="Y303" s="19"/>
      <c r="Z303" s="19"/>
      <c r="AA303" s="19"/>
      <c r="AB303" s="19"/>
      <c r="AC303" s="19"/>
      <c r="AD303" s="19"/>
      <c r="AE303" s="19"/>
      <c r="AF303" s="19"/>
      <c r="AG303" s="19"/>
      <c r="AH303" s="19"/>
      <c r="AI303" s="19"/>
      <c r="AJ303" s="12"/>
      <c r="AK303" s="19">
        <f t="shared" ref="AK303:AK366" si="67">IF(COUNTA(W303:AJ303)&gt;0, SUM(W303:AJ303), "")</f>
        <v>0</v>
      </c>
      <c r="AL303" s="19"/>
      <c r="AM303" s="19"/>
      <c r="AN303" s="19"/>
      <c r="AO303" s="19"/>
      <c r="AP303" s="19"/>
      <c r="AQ303" s="19"/>
      <c r="AR303" s="19"/>
      <c r="AS303" s="19"/>
      <c r="AT303" s="19"/>
      <c r="AU303" s="19"/>
      <c r="AV303" s="19"/>
      <c r="AW303" s="19"/>
      <c r="AX303" s="19"/>
      <c r="AY303" s="19"/>
      <c r="AZ303" s="19" t="str">
        <f t="shared" ref="AZ303:AZ366" si="68">IF(COUNTA(AL303:AY303)&gt;0, SUM(AL303:AY303), "")</f>
        <v/>
      </c>
      <c r="BA303" s="19"/>
      <c r="BB303" s="19"/>
      <c r="BC303" s="19"/>
      <c r="BD303" s="19"/>
      <c r="BE303" s="19"/>
      <c r="BF303" s="19"/>
      <c r="BG303" s="19"/>
      <c r="BH303" s="19"/>
      <c r="BI303" s="19"/>
      <c r="BJ303" s="19"/>
      <c r="BK303" s="19"/>
      <c r="BL303" s="19"/>
      <c r="BM303" s="19"/>
      <c r="BN303" s="19"/>
      <c r="BO303" s="19" t="str">
        <f t="shared" ref="BO303:BO366" si="69">IF(COUNTA(BA303:BN303)&gt;0, SUM(BA303:BN303), "")</f>
        <v/>
      </c>
      <c r="BP303" s="19"/>
      <c r="BQ303" s="19"/>
      <c r="BR303" s="19"/>
      <c r="BS303" s="19"/>
      <c r="BT303" s="19"/>
      <c r="BU303" s="19"/>
      <c r="BV303" s="19"/>
      <c r="BW303" s="19"/>
      <c r="BX303" s="19"/>
      <c r="BY303" s="19"/>
      <c r="BZ303" s="19"/>
      <c r="CA303" s="19"/>
      <c r="CB303" s="19"/>
      <c r="CC303" s="24" t="s">
        <v>102</v>
      </c>
      <c r="CD303" s="19">
        <f t="shared" ref="CD303:CD366" si="70">IF(COUNTA(BP303:CC303)&gt;0, SUM(BP303:CC303), "")</f>
        <v>0</v>
      </c>
      <c r="CE303" s="20">
        <v>2024258990028</v>
      </c>
      <c r="CF303" s="48" t="str">
        <f>+_xlfn.XLOOKUP(P303,'[1]x METAS'!$AD$3:$AD$408,'[1]x METAS'!$AF$3:$AF$408,FALSE,0,1)</f>
        <v>Secretaría de Obras Públicas</v>
      </c>
    </row>
    <row r="304" spans="1:84" hidden="1" x14ac:dyDescent="0.25">
      <c r="A304" s="49" t="s">
        <v>1045</v>
      </c>
      <c r="B304" s="30" t="s">
        <v>890</v>
      </c>
      <c r="C304" s="30" t="s">
        <v>891</v>
      </c>
      <c r="D304" s="13" t="s">
        <v>1046</v>
      </c>
      <c r="E304" s="12" t="s">
        <v>1047</v>
      </c>
      <c r="F304" s="12" t="s">
        <v>1048</v>
      </c>
      <c r="G304" s="14">
        <v>3500</v>
      </c>
      <c r="H304" s="12" t="s">
        <v>91</v>
      </c>
      <c r="I304" s="14">
        <v>449</v>
      </c>
      <c r="J304" s="14"/>
      <c r="K304" s="15">
        <f t="shared" si="60"/>
        <v>0</v>
      </c>
      <c r="L304" s="15"/>
      <c r="M304" s="14">
        <v>1017</v>
      </c>
      <c r="N304" s="14">
        <v>1017</v>
      </c>
      <c r="O304" s="16">
        <v>1017</v>
      </c>
      <c r="P304" s="16" t="str">
        <f>+_xlfn.XLOOKUP(F304,'[1]x METAS'!$X$3:$X$408,'[1]x METAS'!$AD$3:$AD$408,FALSE,0,1)</f>
        <v xml:space="preserve">Realizar mantenimiento y mejoramiento a 3500 m2 de espacio público priorizando la revitalización del centro histórico del municipio </v>
      </c>
      <c r="Q304" s="17">
        <f>+_xlfn.XLOOKUP(P304,[2]Sheet!$C$6:$C$2261,[2]Sheet!$G$6:$G$2261,FALSE,0,1)</f>
        <v>860189263</v>
      </c>
      <c r="R304" s="18">
        <f>+_xlfn.XLOOKUP(P304,[2]Sheet!$C$2:$C$2261,[2]Sheet!$J$2:$J$2261,FALSE,0,1)</f>
        <v>0</v>
      </c>
      <c r="S304" s="15">
        <f>+R304/Q304</f>
        <v>0</v>
      </c>
      <c r="T304" s="15"/>
      <c r="U304" s="15"/>
      <c r="V304" s="15"/>
      <c r="W304" s="19">
        <v>0</v>
      </c>
      <c r="X304" s="19"/>
      <c r="Y304" s="19"/>
      <c r="Z304" s="19"/>
      <c r="AA304" s="19"/>
      <c r="AB304" s="19"/>
      <c r="AC304" s="19"/>
      <c r="AD304" s="19"/>
      <c r="AE304" s="19"/>
      <c r="AF304" s="19"/>
      <c r="AG304" s="19"/>
      <c r="AH304" s="19"/>
      <c r="AI304" s="19"/>
      <c r="AJ304" s="31">
        <v>567889087</v>
      </c>
      <c r="AK304" s="19">
        <f t="shared" si="67"/>
        <v>567889087</v>
      </c>
      <c r="AL304" s="19"/>
      <c r="AM304" s="19"/>
      <c r="AN304" s="19"/>
      <c r="AO304" s="19"/>
      <c r="AP304" s="19"/>
      <c r="AQ304" s="19"/>
      <c r="AR304" s="19"/>
      <c r="AS304" s="19"/>
      <c r="AT304" s="19"/>
      <c r="AU304" s="19"/>
      <c r="AV304" s="19"/>
      <c r="AW304" s="19"/>
      <c r="AX304" s="19"/>
      <c r="AY304" s="19"/>
      <c r="AZ304" s="19" t="str">
        <f t="shared" si="68"/>
        <v/>
      </c>
      <c r="BA304" s="19"/>
      <c r="BB304" s="19"/>
      <c r="BC304" s="19"/>
      <c r="BD304" s="19"/>
      <c r="BE304" s="19"/>
      <c r="BF304" s="19"/>
      <c r="BG304" s="19"/>
      <c r="BH304" s="19"/>
      <c r="BI304" s="19"/>
      <c r="BJ304" s="19"/>
      <c r="BK304" s="19"/>
      <c r="BL304" s="19"/>
      <c r="BM304" s="19"/>
      <c r="BN304" s="19"/>
      <c r="BO304" s="19" t="str">
        <f t="shared" si="69"/>
        <v/>
      </c>
      <c r="BP304" s="19"/>
      <c r="BQ304" s="19"/>
      <c r="BR304" s="19"/>
      <c r="BS304" s="19"/>
      <c r="BT304" s="19"/>
      <c r="BU304" s="19"/>
      <c r="BV304" s="19"/>
      <c r="BW304" s="19"/>
      <c r="BX304" s="19"/>
      <c r="BY304" s="19"/>
      <c r="BZ304" s="19"/>
      <c r="CA304" s="19"/>
      <c r="CB304" s="19"/>
      <c r="CC304" s="24" t="s">
        <v>102</v>
      </c>
      <c r="CD304" s="19">
        <f t="shared" si="70"/>
        <v>0</v>
      </c>
      <c r="CE304" s="20">
        <v>2024258990028</v>
      </c>
      <c r="CF304" s="48" t="str">
        <f>+_xlfn.XLOOKUP(P304,'[1]x METAS'!$AD$3:$AD$408,'[1]x METAS'!$AF$3:$AF$408,FALSE,0,1)</f>
        <v>Secretaría de Obras Públicas</v>
      </c>
    </row>
    <row r="305" spans="1:84" hidden="1" x14ac:dyDescent="0.25">
      <c r="A305" s="49" t="s">
        <v>1049</v>
      </c>
      <c r="B305" s="30" t="s">
        <v>890</v>
      </c>
      <c r="C305" s="30" t="s">
        <v>891</v>
      </c>
      <c r="D305" s="13" t="s">
        <v>1050</v>
      </c>
      <c r="E305" s="12" t="s">
        <v>1051</v>
      </c>
      <c r="F305" s="12" t="s">
        <v>1051</v>
      </c>
      <c r="G305" s="14">
        <v>5500</v>
      </c>
      <c r="H305" s="12" t="s">
        <v>91</v>
      </c>
      <c r="I305" s="14">
        <v>0</v>
      </c>
      <c r="J305" s="14"/>
      <c r="K305" s="15" t="e">
        <f t="shared" si="60"/>
        <v>#DIV/0!</v>
      </c>
      <c r="L305" s="15"/>
      <c r="M305" s="14">
        <v>1834</v>
      </c>
      <c r="N305" s="14">
        <v>1833</v>
      </c>
      <c r="O305" s="16">
        <v>1833</v>
      </c>
      <c r="P305" s="16" t="str">
        <f>+_xlfn.XLOOKUP(F305,'[1]x METAS'!$X$3:$X$408,'[1]x METAS'!$AD$3:$AD$408,FALSE,0,1)</f>
        <v xml:space="preserve">Construir 5500 metros líneales de ciclo infraestructura urbana </v>
      </c>
      <c r="Q305" s="17" t="b">
        <f>+_xlfn.XLOOKUP(P305,[2]Sheet!$C$6:$C$2261,[2]Sheet!$G$6:$G$2261,FALSE,0,1)</f>
        <v>0</v>
      </c>
      <c r="R305" s="16"/>
      <c r="S305" s="16"/>
      <c r="T305" s="16"/>
      <c r="U305" s="16"/>
      <c r="V305" s="16"/>
      <c r="W305" s="19">
        <v>0</v>
      </c>
      <c r="X305" s="19"/>
      <c r="Y305" s="19"/>
      <c r="Z305" s="19"/>
      <c r="AA305" s="19"/>
      <c r="AB305" s="19"/>
      <c r="AC305" s="19"/>
      <c r="AD305" s="19"/>
      <c r="AE305" s="19"/>
      <c r="AF305" s="19"/>
      <c r="AG305" s="19"/>
      <c r="AH305" s="19"/>
      <c r="AI305" s="19"/>
      <c r="AJ305" s="12"/>
      <c r="AK305" s="19">
        <f t="shared" si="67"/>
        <v>0</v>
      </c>
      <c r="AL305" s="19"/>
      <c r="AM305" s="19"/>
      <c r="AN305" s="19"/>
      <c r="AO305" s="19"/>
      <c r="AP305" s="19"/>
      <c r="AQ305" s="19"/>
      <c r="AR305" s="19"/>
      <c r="AS305" s="19"/>
      <c r="AT305" s="19"/>
      <c r="AU305" s="19"/>
      <c r="AV305" s="19"/>
      <c r="AW305" s="19"/>
      <c r="AX305" s="19"/>
      <c r="AY305" s="19"/>
      <c r="AZ305" s="19" t="str">
        <f t="shared" si="68"/>
        <v/>
      </c>
      <c r="BA305" s="19"/>
      <c r="BB305" s="19"/>
      <c r="BC305" s="19"/>
      <c r="BD305" s="19"/>
      <c r="BE305" s="19"/>
      <c r="BF305" s="19"/>
      <c r="BG305" s="19"/>
      <c r="BH305" s="19"/>
      <c r="BI305" s="19"/>
      <c r="BJ305" s="19"/>
      <c r="BK305" s="19"/>
      <c r="BL305" s="19"/>
      <c r="BM305" s="19"/>
      <c r="BN305" s="19"/>
      <c r="BO305" s="19" t="str">
        <f t="shared" si="69"/>
        <v/>
      </c>
      <c r="BP305" s="19"/>
      <c r="BQ305" s="19"/>
      <c r="BR305" s="19"/>
      <c r="BS305" s="19"/>
      <c r="BT305" s="19"/>
      <c r="BU305" s="19"/>
      <c r="BV305" s="19"/>
      <c r="BW305" s="19"/>
      <c r="BX305" s="19"/>
      <c r="BY305" s="19"/>
      <c r="BZ305" s="19"/>
      <c r="CA305" s="19"/>
      <c r="CB305" s="19"/>
      <c r="CC305" s="24" t="s">
        <v>102</v>
      </c>
      <c r="CD305" s="19">
        <f t="shared" si="70"/>
        <v>0</v>
      </c>
      <c r="CE305" s="20">
        <v>2024258990027</v>
      </c>
      <c r="CF305" s="48" t="str">
        <f>+_xlfn.XLOOKUP(P305,'[1]x METAS'!$AD$3:$AD$408,'[1]x METAS'!$AF$3:$AF$408,FALSE,0,1)</f>
        <v>Secretaría de Obras Públicas</v>
      </c>
    </row>
    <row r="306" spans="1:84" hidden="1" x14ac:dyDescent="0.25">
      <c r="A306" s="49" t="s">
        <v>1052</v>
      </c>
      <c r="B306" s="30" t="s">
        <v>890</v>
      </c>
      <c r="C306" s="30" t="s">
        <v>891</v>
      </c>
      <c r="D306" s="13" t="s">
        <v>1053</v>
      </c>
      <c r="E306" s="12" t="s">
        <v>1054</v>
      </c>
      <c r="F306" s="12" t="s">
        <v>1055</v>
      </c>
      <c r="G306" s="14">
        <v>1</v>
      </c>
      <c r="H306" s="12" t="s">
        <v>91</v>
      </c>
      <c r="I306" s="14">
        <v>0</v>
      </c>
      <c r="J306" s="14"/>
      <c r="K306" s="15" t="e">
        <f t="shared" si="60"/>
        <v>#DIV/0!</v>
      </c>
      <c r="L306" s="15"/>
      <c r="M306" s="14">
        <v>0</v>
      </c>
      <c r="N306" s="14">
        <v>0</v>
      </c>
      <c r="O306" s="16">
        <v>1</v>
      </c>
      <c r="P306" s="16" t="str">
        <f>+_xlfn.XLOOKUP(F306,'[1]x METAS'!$X$3:$X$408,'[1]x METAS'!$AD$3:$AD$408,FALSE,0,1)</f>
        <v>Aumentar en 1 Km las  redes de distribución de gas combustible</v>
      </c>
      <c r="Q306" s="17" t="b">
        <f>+_xlfn.XLOOKUP(P306,[2]Sheet!$C$6:$C$2261,[2]Sheet!$G$6:$G$2261,FALSE,0,1)</f>
        <v>0</v>
      </c>
      <c r="R306" s="16"/>
      <c r="S306" s="16"/>
      <c r="T306" s="16"/>
      <c r="U306" s="16"/>
      <c r="V306" s="16"/>
      <c r="W306" s="19">
        <v>0</v>
      </c>
      <c r="X306" s="19"/>
      <c r="Y306" s="19"/>
      <c r="Z306" s="19"/>
      <c r="AA306" s="19"/>
      <c r="AB306" s="19"/>
      <c r="AC306" s="19"/>
      <c r="AD306" s="19"/>
      <c r="AE306" s="19"/>
      <c r="AF306" s="19"/>
      <c r="AG306" s="19"/>
      <c r="AH306" s="19"/>
      <c r="AI306" s="19"/>
      <c r="AJ306" s="12"/>
      <c r="AK306" s="19">
        <f t="shared" si="67"/>
        <v>0</v>
      </c>
      <c r="AL306" s="19"/>
      <c r="AM306" s="19"/>
      <c r="AN306" s="19"/>
      <c r="AO306" s="19"/>
      <c r="AP306" s="19"/>
      <c r="AQ306" s="19"/>
      <c r="AR306" s="19"/>
      <c r="AS306" s="19"/>
      <c r="AT306" s="19"/>
      <c r="AU306" s="19"/>
      <c r="AV306" s="19"/>
      <c r="AW306" s="19"/>
      <c r="AX306" s="19"/>
      <c r="AY306" s="19"/>
      <c r="AZ306" s="19" t="str">
        <f t="shared" si="68"/>
        <v/>
      </c>
      <c r="BA306" s="19"/>
      <c r="BB306" s="19"/>
      <c r="BC306" s="19"/>
      <c r="BD306" s="19"/>
      <c r="BE306" s="19"/>
      <c r="BF306" s="19"/>
      <c r="BG306" s="19"/>
      <c r="BH306" s="19"/>
      <c r="BI306" s="19"/>
      <c r="BJ306" s="19"/>
      <c r="BK306" s="19"/>
      <c r="BL306" s="19"/>
      <c r="BM306" s="19"/>
      <c r="BN306" s="19"/>
      <c r="BO306" s="19" t="str">
        <f t="shared" si="69"/>
        <v/>
      </c>
      <c r="BP306" s="19"/>
      <c r="BQ306" s="19"/>
      <c r="BR306" s="19"/>
      <c r="BS306" s="19"/>
      <c r="BT306" s="19"/>
      <c r="BU306" s="19"/>
      <c r="BV306" s="19"/>
      <c r="BW306" s="19"/>
      <c r="BX306" s="19"/>
      <c r="BY306" s="19"/>
      <c r="BZ306" s="19"/>
      <c r="CA306" s="19"/>
      <c r="CB306" s="19"/>
      <c r="CC306" s="24" t="s">
        <v>102</v>
      </c>
      <c r="CD306" s="19">
        <f t="shared" si="70"/>
        <v>0</v>
      </c>
      <c r="CE306" s="20">
        <v>2024258990063</v>
      </c>
      <c r="CF306" s="48" t="str">
        <f>+_xlfn.XLOOKUP(P306,'[1]x METAS'!$AD$3:$AD$408,'[1]x METAS'!$AF$3:$AF$408,FALSE,0,1)</f>
        <v>Secretaría de Obras Públicas</v>
      </c>
    </row>
    <row r="307" spans="1:84" hidden="1" x14ac:dyDescent="0.25">
      <c r="A307" s="49" t="s">
        <v>1056</v>
      </c>
      <c r="B307" s="30" t="s">
        <v>890</v>
      </c>
      <c r="C307" s="30" t="s">
        <v>891</v>
      </c>
      <c r="D307" s="13" t="s">
        <v>1057</v>
      </c>
      <c r="E307" s="12" t="s">
        <v>1058</v>
      </c>
      <c r="F307" s="12" t="s">
        <v>1059</v>
      </c>
      <c r="G307" s="14">
        <v>1</v>
      </c>
      <c r="H307" s="12" t="s">
        <v>114</v>
      </c>
      <c r="I307" s="14">
        <v>1</v>
      </c>
      <c r="J307" s="14"/>
      <c r="K307" s="15">
        <f t="shared" si="60"/>
        <v>0</v>
      </c>
      <c r="L307" s="15"/>
      <c r="M307" s="14">
        <v>1</v>
      </c>
      <c r="N307" s="14">
        <v>1</v>
      </c>
      <c r="O307" s="16">
        <v>1</v>
      </c>
      <c r="P307" s="16" t="str">
        <f>+_xlfn.XLOOKUP(F307,'[1]x METAS'!$X$3:$X$408,'[1]x METAS'!$AD$3:$AD$408,FALSE,0,1)</f>
        <v>Diseñar e implementar los lineamientos técnicos para el Fortalecimiento de la Economía Popular y el Orden del Espacio Público (FOEP).</v>
      </c>
      <c r="Q307" s="17">
        <f>+_xlfn.XLOOKUP(P307,[2]Sheet!$C$6:$C$2261,[2]Sheet!$G$6:$G$2261,FALSE,0,1)</f>
        <v>56341520</v>
      </c>
      <c r="R307" s="18">
        <f>+_xlfn.XLOOKUP(P307,[2]Sheet!$C$2:$C$2261,[2]Sheet!$J$2:$J$2261,FALSE,0,1)</f>
        <v>49300000</v>
      </c>
      <c r="S307" s="15">
        <f t="shared" ref="S307:S308" si="71">+R307/Q307</f>
        <v>0.87502076621291014</v>
      </c>
      <c r="T307" s="15"/>
      <c r="U307" s="15"/>
      <c r="V307" s="15"/>
      <c r="W307" s="19">
        <v>59400000</v>
      </c>
      <c r="X307" s="19"/>
      <c r="Y307" s="19"/>
      <c r="Z307" s="19"/>
      <c r="AA307" s="19"/>
      <c r="AB307" s="19"/>
      <c r="AC307" s="19"/>
      <c r="AD307" s="19"/>
      <c r="AE307" s="19"/>
      <c r="AF307" s="19"/>
      <c r="AG307" s="19"/>
      <c r="AH307" s="19"/>
      <c r="AI307" s="19"/>
      <c r="AJ307" s="12"/>
      <c r="AK307" s="19">
        <f t="shared" si="67"/>
        <v>59400000</v>
      </c>
      <c r="AL307" s="19">
        <v>175000000</v>
      </c>
      <c r="AM307" s="19"/>
      <c r="AN307" s="19"/>
      <c r="AO307" s="19"/>
      <c r="AP307" s="19"/>
      <c r="AQ307" s="19"/>
      <c r="AR307" s="19"/>
      <c r="AS307" s="19"/>
      <c r="AT307" s="19"/>
      <c r="AU307" s="19"/>
      <c r="AV307" s="19"/>
      <c r="AW307" s="19"/>
      <c r="AX307" s="19"/>
      <c r="AY307" s="19"/>
      <c r="AZ307" s="19">
        <f t="shared" si="68"/>
        <v>175000000</v>
      </c>
      <c r="BA307" s="19">
        <v>350000000</v>
      </c>
      <c r="BB307" s="19"/>
      <c r="BC307" s="19"/>
      <c r="BD307" s="19"/>
      <c r="BE307" s="19"/>
      <c r="BF307" s="19"/>
      <c r="BG307" s="19"/>
      <c r="BH307" s="19"/>
      <c r="BI307" s="19"/>
      <c r="BJ307" s="19"/>
      <c r="BK307" s="19"/>
      <c r="BL307" s="19"/>
      <c r="BM307" s="19"/>
      <c r="BN307" s="19"/>
      <c r="BO307" s="19">
        <f t="shared" si="69"/>
        <v>350000000</v>
      </c>
      <c r="BP307" s="19">
        <v>175000000</v>
      </c>
      <c r="BQ307" s="19"/>
      <c r="BR307" s="19"/>
      <c r="BS307" s="19"/>
      <c r="BT307" s="19"/>
      <c r="BU307" s="19"/>
      <c r="BV307" s="19"/>
      <c r="BW307" s="19"/>
      <c r="BX307" s="19"/>
      <c r="BY307" s="19"/>
      <c r="BZ307" s="19"/>
      <c r="CA307" s="19"/>
      <c r="CB307" s="19"/>
      <c r="CC307" s="24" t="s">
        <v>102</v>
      </c>
      <c r="CD307" s="19">
        <f t="shared" si="70"/>
        <v>175000000</v>
      </c>
      <c r="CE307" s="20">
        <v>2024258990067</v>
      </c>
      <c r="CF307" s="48" t="str">
        <f>+_xlfn.XLOOKUP(P307,'[1]x METAS'!$AD$3:$AD$408,'[1]x METAS'!$AF$3:$AF$408,FALSE,0,1)</f>
        <v>Secretaría de Gobierno</v>
      </c>
    </row>
    <row r="308" spans="1:84" hidden="1" x14ac:dyDescent="0.25">
      <c r="A308" s="49" t="s">
        <v>1060</v>
      </c>
      <c r="B308" s="30" t="s">
        <v>890</v>
      </c>
      <c r="C308" s="30" t="s">
        <v>891</v>
      </c>
      <c r="D308" s="13" t="s">
        <v>1061</v>
      </c>
      <c r="E308" s="12" t="s">
        <v>1062</v>
      </c>
      <c r="F308" s="12" t="s">
        <v>1063</v>
      </c>
      <c r="G308" s="14">
        <v>1</v>
      </c>
      <c r="H308" s="12" t="s">
        <v>114</v>
      </c>
      <c r="I308" s="14">
        <v>0.5</v>
      </c>
      <c r="J308" s="14"/>
      <c r="K308" s="15">
        <f t="shared" si="60"/>
        <v>0</v>
      </c>
      <c r="L308" s="15"/>
      <c r="M308" s="14">
        <v>1</v>
      </c>
      <c r="N308" s="14">
        <v>1</v>
      </c>
      <c r="O308" s="16">
        <v>1</v>
      </c>
      <c r="P308" s="16" t="str">
        <f>+_xlfn.XLOOKUP(F308,'[1]x METAS'!$X$3:$X$408,'[1]x METAS'!$AD$3:$AD$408,FALSE,0,1)</f>
        <v>Implementar la ruta de  organización y regulación normativa del uso del espacio público al vendedor informal y formal del municipio</v>
      </c>
      <c r="Q308" s="17">
        <f>+_xlfn.XLOOKUP(P308,[2]Sheet!$C$6:$C$2261,[2]Sheet!$G$6:$G$2261,FALSE,0,1)</f>
        <v>89621006</v>
      </c>
      <c r="R308" s="18">
        <f>+_xlfn.XLOOKUP(P308,[2]Sheet!$C$2:$C$2261,[2]Sheet!$J$2:$J$2261,FALSE,0,1)</f>
        <v>59782192</v>
      </c>
      <c r="S308" s="15">
        <f t="shared" si="71"/>
        <v>0.66705557846561103</v>
      </c>
      <c r="T308" s="15"/>
      <c r="U308" s="15"/>
      <c r="V308" s="15"/>
      <c r="W308" s="19">
        <v>89621006</v>
      </c>
      <c r="X308" s="19"/>
      <c r="Y308" s="19"/>
      <c r="Z308" s="19"/>
      <c r="AA308" s="19"/>
      <c r="AB308" s="19"/>
      <c r="AC308" s="19"/>
      <c r="AD308" s="19"/>
      <c r="AE308" s="19"/>
      <c r="AF308" s="19"/>
      <c r="AG308" s="19"/>
      <c r="AH308" s="19"/>
      <c r="AI308" s="19"/>
      <c r="AJ308" s="12"/>
      <c r="AK308" s="19">
        <f t="shared" si="67"/>
        <v>89621006</v>
      </c>
      <c r="AL308" s="19">
        <v>235452533.72999999</v>
      </c>
      <c r="AM308" s="19"/>
      <c r="AN308" s="19"/>
      <c r="AO308" s="19"/>
      <c r="AP308" s="19"/>
      <c r="AQ308" s="19"/>
      <c r="AR308" s="19"/>
      <c r="AS308" s="19"/>
      <c r="AT308" s="19"/>
      <c r="AU308" s="19"/>
      <c r="AV308" s="19"/>
      <c r="AW308" s="19"/>
      <c r="AX308" s="19"/>
      <c r="AY308" s="19"/>
      <c r="AZ308" s="19">
        <f t="shared" si="68"/>
        <v>235452533.72999999</v>
      </c>
      <c r="BA308" s="19">
        <v>235452533.72999999</v>
      </c>
      <c r="BB308" s="19"/>
      <c r="BC308" s="19"/>
      <c r="BD308" s="19"/>
      <c r="BE308" s="19"/>
      <c r="BF308" s="19"/>
      <c r="BG308" s="19"/>
      <c r="BH308" s="19"/>
      <c r="BI308" s="19"/>
      <c r="BJ308" s="19"/>
      <c r="BK308" s="19"/>
      <c r="BL308" s="19"/>
      <c r="BM308" s="19"/>
      <c r="BN308" s="19"/>
      <c r="BO308" s="19">
        <f t="shared" si="69"/>
        <v>235452533.72999999</v>
      </c>
      <c r="BP308" s="19">
        <v>235452533.72999999</v>
      </c>
      <c r="BQ308" s="19"/>
      <c r="BR308" s="19"/>
      <c r="BS308" s="19"/>
      <c r="BT308" s="19"/>
      <c r="BU308" s="19"/>
      <c r="BV308" s="19"/>
      <c r="BW308" s="19"/>
      <c r="BX308" s="19"/>
      <c r="BY308" s="19"/>
      <c r="BZ308" s="19"/>
      <c r="CA308" s="19"/>
      <c r="CB308" s="19"/>
      <c r="CC308" s="24" t="s">
        <v>102</v>
      </c>
      <c r="CD308" s="19">
        <f t="shared" si="70"/>
        <v>235452533.72999999</v>
      </c>
      <c r="CE308" s="20">
        <v>2024258990067</v>
      </c>
      <c r="CF308" s="48" t="str">
        <f>+_xlfn.XLOOKUP(P308,'[1]x METAS'!$AD$3:$AD$408,'[1]x METAS'!$AF$3:$AF$408,FALSE,0,1)</f>
        <v>Secretaría de Gobierno</v>
      </c>
    </row>
    <row r="309" spans="1:84" hidden="1" x14ac:dyDescent="0.25">
      <c r="A309" s="49" t="s">
        <v>1064</v>
      </c>
      <c r="B309" s="30" t="s">
        <v>890</v>
      </c>
      <c r="C309" s="30" t="s">
        <v>891</v>
      </c>
      <c r="D309" s="13" t="s">
        <v>1065</v>
      </c>
      <c r="E309" s="12" t="s">
        <v>1066</v>
      </c>
      <c r="F309" s="12" t="s">
        <v>1067</v>
      </c>
      <c r="G309" s="14">
        <v>1</v>
      </c>
      <c r="H309" s="12" t="s">
        <v>114</v>
      </c>
      <c r="I309" s="14">
        <v>0</v>
      </c>
      <c r="J309" s="14"/>
      <c r="K309" s="15" t="e">
        <f t="shared" si="60"/>
        <v>#DIV/0!</v>
      </c>
      <c r="L309" s="15"/>
      <c r="M309" s="14">
        <v>1</v>
      </c>
      <c r="N309" s="14">
        <v>1</v>
      </c>
      <c r="O309" s="16">
        <v>1</v>
      </c>
      <c r="P309" s="16" t="str">
        <f>+_xlfn.XLOOKUP(F309,'[1]x METAS'!$X$3:$X$408,'[1]x METAS'!$AD$3:$AD$408,FALSE,0,1)</f>
        <v>Diseño e implementación de 1 estrategia para la ubicación y/o reubicación de vendedores informales con presencia en el Municipio de Zipaquirá</v>
      </c>
      <c r="Q309" s="17" t="b">
        <f>+_xlfn.XLOOKUP(P309,[2]Sheet!$C$6:$C$2261,[2]Sheet!$G$6:$G$2261,FALSE,0,1)</f>
        <v>0</v>
      </c>
      <c r="R309" s="16"/>
      <c r="S309" s="16"/>
      <c r="T309" s="16"/>
      <c r="U309" s="16"/>
      <c r="V309" s="16"/>
      <c r="W309" s="19">
        <v>0</v>
      </c>
      <c r="X309" s="19"/>
      <c r="Y309" s="19"/>
      <c r="Z309" s="19"/>
      <c r="AA309" s="19"/>
      <c r="AB309" s="19"/>
      <c r="AC309" s="19"/>
      <c r="AD309" s="19"/>
      <c r="AE309" s="19"/>
      <c r="AF309" s="19"/>
      <c r="AG309" s="19"/>
      <c r="AH309" s="19"/>
      <c r="AI309" s="19"/>
      <c r="AJ309" s="12"/>
      <c r="AK309" s="19">
        <f t="shared" si="67"/>
        <v>0</v>
      </c>
      <c r="AL309" s="19">
        <v>350000000</v>
      </c>
      <c r="AM309" s="19"/>
      <c r="AN309" s="19"/>
      <c r="AO309" s="19"/>
      <c r="AP309" s="19"/>
      <c r="AQ309" s="19"/>
      <c r="AR309" s="19"/>
      <c r="AS309" s="19"/>
      <c r="AT309" s="19"/>
      <c r="AU309" s="19"/>
      <c r="AV309" s="19"/>
      <c r="AW309" s="19"/>
      <c r="AX309" s="19"/>
      <c r="AY309" s="19"/>
      <c r="AZ309" s="19">
        <f t="shared" si="68"/>
        <v>350000000</v>
      </c>
      <c r="BA309" s="19">
        <v>200000000</v>
      </c>
      <c r="BB309" s="19"/>
      <c r="BC309" s="19"/>
      <c r="BD309" s="19"/>
      <c r="BE309" s="19"/>
      <c r="BF309" s="19"/>
      <c r="BG309" s="19"/>
      <c r="BH309" s="19"/>
      <c r="BI309" s="19"/>
      <c r="BJ309" s="19"/>
      <c r="BK309" s="19"/>
      <c r="BL309" s="19"/>
      <c r="BM309" s="19"/>
      <c r="BN309" s="19"/>
      <c r="BO309" s="19">
        <f t="shared" si="69"/>
        <v>200000000</v>
      </c>
      <c r="BP309" s="19">
        <v>150000000</v>
      </c>
      <c r="BQ309" s="19"/>
      <c r="BR309" s="19"/>
      <c r="BS309" s="19"/>
      <c r="BT309" s="19"/>
      <c r="BU309" s="19"/>
      <c r="BV309" s="19"/>
      <c r="BW309" s="19"/>
      <c r="BX309" s="19"/>
      <c r="BY309" s="19"/>
      <c r="BZ309" s="19"/>
      <c r="CA309" s="19"/>
      <c r="CB309" s="19"/>
      <c r="CC309" s="24" t="s">
        <v>102</v>
      </c>
      <c r="CD309" s="19">
        <f t="shared" si="70"/>
        <v>150000000</v>
      </c>
      <c r="CE309" s="20">
        <v>2024258990067</v>
      </c>
      <c r="CF309" s="48" t="str">
        <f>+_xlfn.XLOOKUP(P309,'[1]x METAS'!$AD$3:$AD$408,'[1]x METAS'!$AF$3:$AF$408,FALSE,0,1)</f>
        <v>Secretaría de Gobierno</v>
      </c>
    </row>
    <row r="310" spans="1:84" hidden="1" x14ac:dyDescent="0.25">
      <c r="A310" s="49" t="s">
        <v>1068</v>
      </c>
      <c r="B310" s="30" t="s">
        <v>890</v>
      </c>
      <c r="C310" s="30" t="s">
        <v>891</v>
      </c>
      <c r="D310" s="13">
        <v>350208300</v>
      </c>
      <c r="E310" s="12" t="s">
        <v>1069</v>
      </c>
      <c r="F310" s="12" t="s">
        <v>1070</v>
      </c>
      <c r="G310" s="14">
        <v>1</v>
      </c>
      <c r="H310" s="12" t="s">
        <v>114</v>
      </c>
      <c r="I310" s="14">
        <v>1</v>
      </c>
      <c r="J310" s="14"/>
      <c r="K310" s="15">
        <f t="shared" si="60"/>
        <v>0</v>
      </c>
      <c r="L310" s="15"/>
      <c r="M310" s="14">
        <v>1</v>
      </c>
      <c r="N310" s="14">
        <v>1</v>
      </c>
      <c r="O310" s="16">
        <v>1</v>
      </c>
      <c r="P310" s="16" t="str">
        <f>+_xlfn.XLOOKUP(F310,'[1]x METAS'!$X$3:$X$408,'[1]x METAS'!$AD$3:$AD$408,FALSE,0,1)</f>
        <v>Plaza de Mercado en operación con procesos administrativos y operativos eficientes e infraestructura adecuada</v>
      </c>
      <c r="Q310" s="17" t="b">
        <f>+_xlfn.XLOOKUP(P310,[2]Sheet!$C$6:$C$2261,[2]Sheet!$G$6:$G$2261,FALSE,0,1)</f>
        <v>0</v>
      </c>
      <c r="R310" s="16"/>
      <c r="S310" s="16"/>
      <c r="T310" s="16"/>
      <c r="U310" s="16"/>
      <c r="V310" s="16"/>
      <c r="W310" s="19">
        <v>0</v>
      </c>
      <c r="X310" s="19"/>
      <c r="Y310" s="19"/>
      <c r="Z310" s="19"/>
      <c r="AA310" s="19"/>
      <c r="AB310" s="19"/>
      <c r="AC310" s="19"/>
      <c r="AD310" s="19"/>
      <c r="AE310" s="19"/>
      <c r="AF310" s="19"/>
      <c r="AG310" s="19"/>
      <c r="AH310" s="19"/>
      <c r="AI310" s="19"/>
      <c r="AJ310" s="12"/>
      <c r="AK310" s="19">
        <f t="shared" si="67"/>
        <v>0</v>
      </c>
      <c r="AL310" s="19">
        <v>397967886.66000003</v>
      </c>
      <c r="AM310" s="19"/>
      <c r="AN310" s="19"/>
      <c r="AO310" s="19"/>
      <c r="AP310" s="19"/>
      <c r="AQ310" s="19"/>
      <c r="AR310" s="19"/>
      <c r="AS310" s="19"/>
      <c r="AT310" s="19"/>
      <c r="AU310" s="19"/>
      <c r="AV310" s="19"/>
      <c r="AW310" s="19"/>
      <c r="AX310" s="19"/>
      <c r="AY310" s="19"/>
      <c r="AZ310" s="19">
        <f t="shared" si="68"/>
        <v>397967886.66000003</v>
      </c>
      <c r="BA310" s="19">
        <v>397967886.66000003</v>
      </c>
      <c r="BB310" s="19"/>
      <c r="BC310" s="19"/>
      <c r="BD310" s="19"/>
      <c r="BE310" s="19"/>
      <c r="BF310" s="19"/>
      <c r="BG310" s="19"/>
      <c r="BH310" s="19"/>
      <c r="BI310" s="19"/>
      <c r="BJ310" s="19"/>
      <c r="BK310" s="19"/>
      <c r="BL310" s="19"/>
      <c r="BM310" s="19"/>
      <c r="BN310" s="19"/>
      <c r="BO310" s="19">
        <f t="shared" si="69"/>
        <v>397967886.66000003</v>
      </c>
      <c r="BP310" s="19">
        <v>97967886.659999996</v>
      </c>
      <c r="BQ310" s="19"/>
      <c r="BR310" s="19"/>
      <c r="BS310" s="19"/>
      <c r="BT310" s="19"/>
      <c r="BU310" s="19"/>
      <c r="BV310" s="19"/>
      <c r="BW310" s="19"/>
      <c r="BX310" s="19"/>
      <c r="BY310" s="19"/>
      <c r="BZ310" s="19"/>
      <c r="CA310" s="19"/>
      <c r="CB310" s="19"/>
      <c r="CC310" s="24" t="s">
        <v>102</v>
      </c>
      <c r="CD310" s="19">
        <f t="shared" si="70"/>
        <v>97967886.659999996</v>
      </c>
      <c r="CE310" s="20">
        <v>2024258990042</v>
      </c>
      <c r="CF310" s="48" t="str">
        <f>+_xlfn.XLOOKUP(P310,'[1]x METAS'!$AD$3:$AD$408,'[1]x METAS'!$AF$3:$AF$408,FALSE,0,1)</f>
        <v>Secretaría de Gobierno</v>
      </c>
    </row>
    <row r="311" spans="1:84" hidden="1" x14ac:dyDescent="0.25">
      <c r="A311" s="49" t="s">
        <v>1071</v>
      </c>
      <c r="B311" s="30" t="s">
        <v>890</v>
      </c>
      <c r="C311" s="30" t="s">
        <v>891</v>
      </c>
      <c r="D311" s="13">
        <v>450203403</v>
      </c>
      <c r="E311" s="12" t="s">
        <v>1072</v>
      </c>
      <c r="F311" s="12" t="s">
        <v>1073</v>
      </c>
      <c r="G311" s="14">
        <v>40</v>
      </c>
      <c r="H311" s="12" t="s">
        <v>91</v>
      </c>
      <c r="I311" s="14">
        <v>0</v>
      </c>
      <c r="J311" s="14"/>
      <c r="K311" s="15" t="e">
        <f t="shared" si="60"/>
        <v>#DIV/0!</v>
      </c>
      <c r="L311" s="15"/>
      <c r="M311" s="14">
        <v>15</v>
      </c>
      <c r="N311" s="14">
        <v>15</v>
      </c>
      <c r="O311" s="16">
        <v>10</v>
      </c>
      <c r="P311" s="16" t="str">
        <f>+_xlfn.XLOOKUP(F311,'[1]x METAS'!$X$3:$X$408,'[1]x METAS'!$AD$3:$AD$408,FALSE,0,1)</f>
        <v>Realizar 40 campañas dirigidas a la actividad de comercio para la regulación y fomento de la cultura de la legalidad</v>
      </c>
      <c r="Q311" s="17" t="b">
        <f>+_xlfn.XLOOKUP(P311,[2]Sheet!$C$6:$C$2261,[2]Sheet!$G$6:$G$2261,FALSE,0,1)</f>
        <v>0</v>
      </c>
      <c r="R311" s="16"/>
      <c r="S311" s="16"/>
      <c r="T311" s="16"/>
      <c r="U311" s="16"/>
      <c r="V311" s="16"/>
      <c r="W311" s="19">
        <v>0</v>
      </c>
      <c r="X311" s="19"/>
      <c r="Y311" s="19"/>
      <c r="Z311" s="19"/>
      <c r="AA311" s="19"/>
      <c r="AB311" s="19"/>
      <c r="AC311" s="19"/>
      <c r="AD311" s="19"/>
      <c r="AE311" s="19"/>
      <c r="AF311" s="19"/>
      <c r="AG311" s="19"/>
      <c r="AH311" s="19"/>
      <c r="AI311" s="19"/>
      <c r="AJ311" s="12"/>
      <c r="AK311" s="19">
        <f t="shared" si="67"/>
        <v>0</v>
      </c>
      <c r="AL311" s="19">
        <v>75000000</v>
      </c>
      <c r="AM311" s="19"/>
      <c r="AN311" s="19"/>
      <c r="AO311" s="19"/>
      <c r="AP311" s="19"/>
      <c r="AQ311" s="19"/>
      <c r="AR311" s="19"/>
      <c r="AS311" s="19"/>
      <c r="AT311" s="19"/>
      <c r="AU311" s="19"/>
      <c r="AV311" s="19"/>
      <c r="AW311" s="19"/>
      <c r="AX311" s="19"/>
      <c r="AY311" s="19"/>
      <c r="AZ311" s="19">
        <f t="shared" si="68"/>
        <v>75000000</v>
      </c>
      <c r="BA311" s="19">
        <v>75000000</v>
      </c>
      <c r="BB311" s="19"/>
      <c r="BC311" s="19"/>
      <c r="BD311" s="19"/>
      <c r="BE311" s="19"/>
      <c r="BF311" s="19"/>
      <c r="BG311" s="19"/>
      <c r="BH311" s="19"/>
      <c r="BI311" s="19"/>
      <c r="BJ311" s="19"/>
      <c r="BK311" s="19"/>
      <c r="BL311" s="19"/>
      <c r="BM311" s="19"/>
      <c r="BN311" s="19"/>
      <c r="BO311" s="19">
        <f t="shared" si="69"/>
        <v>75000000</v>
      </c>
      <c r="BP311" s="19">
        <v>50000000</v>
      </c>
      <c r="BQ311" s="19"/>
      <c r="BR311" s="19"/>
      <c r="BS311" s="19"/>
      <c r="BT311" s="19"/>
      <c r="BU311" s="19"/>
      <c r="BV311" s="19"/>
      <c r="BW311" s="19"/>
      <c r="BX311" s="19"/>
      <c r="BY311" s="19"/>
      <c r="BZ311" s="19"/>
      <c r="CA311" s="19"/>
      <c r="CB311" s="19"/>
      <c r="CC311" s="24" t="s">
        <v>102</v>
      </c>
      <c r="CD311" s="19">
        <f t="shared" si="70"/>
        <v>50000000</v>
      </c>
      <c r="CE311" s="20">
        <v>2024258990046</v>
      </c>
      <c r="CF311" s="48" t="str">
        <f>+_xlfn.XLOOKUP(P311,'[1]x METAS'!$AD$3:$AD$408,'[1]x METAS'!$AF$3:$AF$408,FALSE,0,1)</f>
        <v>Secretaría de Gobierno</v>
      </c>
    </row>
    <row r="312" spans="1:84" hidden="1" x14ac:dyDescent="0.25">
      <c r="A312" s="49" t="s">
        <v>1074</v>
      </c>
      <c r="B312" s="30" t="s">
        <v>890</v>
      </c>
      <c r="C312" s="30" t="s">
        <v>891</v>
      </c>
      <c r="D312" s="13">
        <v>450100400</v>
      </c>
      <c r="E312" s="12" t="s">
        <v>1075</v>
      </c>
      <c r="F312" s="12" t="s">
        <v>1076</v>
      </c>
      <c r="G312" s="14">
        <v>10</v>
      </c>
      <c r="H312" s="12" t="s">
        <v>91</v>
      </c>
      <c r="I312" s="14">
        <v>0</v>
      </c>
      <c r="J312" s="14"/>
      <c r="K312" s="15" t="e">
        <f t="shared" si="60"/>
        <v>#DIV/0!</v>
      </c>
      <c r="L312" s="15"/>
      <c r="M312" s="14">
        <v>3</v>
      </c>
      <c r="N312" s="14">
        <v>4</v>
      </c>
      <c r="O312" s="16">
        <v>3</v>
      </c>
      <c r="P312" s="16" t="str">
        <f>+_xlfn.XLOOKUP(F312,'[1]x METAS'!$X$3:$X$408,'[1]x METAS'!$AD$3:$AD$408,FALSE,0,1)</f>
        <v xml:space="preserve">Realizar 10 Jornadas de promoción de la cultura ciudadana y la convivencia pacífica </v>
      </c>
      <c r="Q312" s="17" t="b">
        <f>+_xlfn.XLOOKUP(P312,[2]Sheet!$C$6:$C$2261,[2]Sheet!$G$6:$G$2261,FALSE,0,1)</f>
        <v>0</v>
      </c>
      <c r="R312" s="16"/>
      <c r="S312" s="16"/>
      <c r="T312" s="16"/>
      <c r="U312" s="16"/>
      <c r="V312" s="16"/>
      <c r="W312" s="19">
        <v>0</v>
      </c>
      <c r="X312" s="19"/>
      <c r="Y312" s="19"/>
      <c r="Z312" s="19"/>
      <c r="AA312" s="19"/>
      <c r="AB312" s="19"/>
      <c r="AC312" s="19"/>
      <c r="AD312" s="19"/>
      <c r="AE312" s="19"/>
      <c r="AF312" s="19"/>
      <c r="AG312" s="19"/>
      <c r="AH312" s="19"/>
      <c r="AI312" s="19"/>
      <c r="AJ312" s="12"/>
      <c r="AK312" s="19">
        <f t="shared" si="67"/>
        <v>0</v>
      </c>
      <c r="AL312" s="19">
        <v>29340000</v>
      </c>
      <c r="AM312" s="19"/>
      <c r="AN312" s="19"/>
      <c r="AO312" s="19"/>
      <c r="AP312" s="19"/>
      <c r="AQ312" s="19"/>
      <c r="AR312" s="19"/>
      <c r="AS312" s="19"/>
      <c r="AT312" s="19"/>
      <c r="AU312" s="19"/>
      <c r="AV312" s="19"/>
      <c r="AW312" s="19"/>
      <c r="AX312" s="19"/>
      <c r="AY312" s="19"/>
      <c r="AZ312" s="19">
        <f t="shared" si="68"/>
        <v>29340000</v>
      </c>
      <c r="BA312" s="19">
        <v>39120000</v>
      </c>
      <c r="BB312" s="19"/>
      <c r="BC312" s="19"/>
      <c r="BD312" s="19"/>
      <c r="BE312" s="19"/>
      <c r="BF312" s="19"/>
      <c r="BG312" s="19"/>
      <c r="BH312" s="19"/>
      <c r="BI312" s="19"/>
      <c r="BJ312" s="19"/>
      <c r="BK312" s="19"/>
      <c r="BL312" s="19"/>
      <c r="BM312" s="19"/>
      <c r="BN312" s="19"/>
      <c r="BO312" s="19">
        <f t="shared" si="69"/>
        <v>39120000</v>
      </c>
      <c r="BP312" s="19">
        <v>29340000</v>
      </c>
      <c r="BQ312" s="19"/>
      <c r="BR312" s="19"/>
      <c r="BS312" s="19"/>
      <c r="BT312" s="19"/>
      <c r="BU312" s="19"/>
      <c r="BV312" s="19"/>
      <c r="BW312" s="19"/>
      <c r="BX312" s="19"/>
      <c r="BY312" s="19"/>
      <c r="BZ312" s="19"/>
      <c r="CA312" s="19"/>
      <c r="CB312" s="19"/>
      <c r="CC312" s="24" t="s">
        <v>102</v>
      </c>
      <c r="CD312" s="19">
        <f t="shared" si="70"/>
        <v>29340000</v>
      </c>
      <c r="CE312" s="20">
        <v>2024258990045</v>
      </c>
      <c r="CF312" s="48" t="str">
        <f>+_xlfn.XLOOKUP(P312,'[1]x METAS'!$AD$3:$AD$408,'[1]x METAS'!$AF$3:$AF$408,FALSE,0,1)</f>
        <v>Secretaría de Gobierno</v>
      </c>
    </row>
    <row r="313" spans="1:84" hidden="1" x14ac:dyDescent="0.25">
      <c r="A313" s="49" t="s">
        <v>1077</v>
      </c>
      <c r="B313" s="30" t="s">
        <v>890</v>
      </c>
      <c r="C313" s="30" t="s">
        <v>891</v>
      </c>
      <c r="D313" s="13">
        <v>450203500</v>
      </c>
      <c r="E313" s="12" t="s">
        <v>466</v>
      </c>
      <c r="F313" s="12" t="s">
        <v>1078</v>
      </c>
      <c r="G313" s="14">
        <v>1</v>
      </c>
      <c r="H313" s="12" t="s">
        <v>114</v>
      </c>
      <c r="I313" s="14">
        <v>0</v>
      </c>
      <c r="J313" s="14"/>
      <c r="K313" s="15" t="e">
        <f t="shared" si="60"/>
        <v>#DIV/0!</v>
      </c>
      <c r="L313" s="15"/>
      <c r="M313" s="14">
        <v>0.5</v>
      </c>
      <c r="N313" s="14">
        <v>1</v>
      </c>
      <c r="O313" s="16">
        <v>1</v>
      </c>
      <c r="P313" s="16" t="str">
        <f>+_xlfn.XLOOKUP(F313,'[1]x METAS'!$X$3:$X$408,'[1]x METAS'!$AD$3:$AD$408,FALSE,0,1)</f>
        <v>Revisión, ajuste e implementación del Proyecto de Política Pública de Cultura Ciudadana</v>
      </c>
      <c r="Q313" s="17" t="b">
        <f>+_xlfn.XLOOKUP(P313,[2]Sheet!$C$6:$C$2261,[2]Sheet!$G$6:$G$2261,FALSE,0,1)</f>
        <v>0</v>
      </c>
      <c r="R313" s="16"/>
      <c r="S313" s="16"/>
      <c r="T313" s="16"/>
      <c r="U313" s="16"/>
      <c r="V313" s="16"/>
      <c r="W313" s="19">
        <v>0</v>
      </c>
      <c r="X313" s="19"/>
      <c r="Y313" s="19"/>
      <c r="Z313" s="19"/>
      <c r="AA313" s="19"/>
      <c r="AB313" s="19"/>
      <c r="AC313" s="19"/>
      <c r="AD313" s="19"/>
      <c r="AE313" s="19"/>
      <c r="AF313" s="19"/>
      <c r="AG313" s="19"/>
      <c r="AH313" s="19"/>
      <c r="AI313" s="19"/>
      <c r="AJ313" s="12"/>
      <c r="AK313" s="19">
        <f t="shared" si="67"/>
        <v>0</v>
      </c>
      <c r="AL313" s="19">
        <v>100000000</v>
      </c>
      <c r="AM313" s="19"/>
      <c r="AN313" s="19"/>
      <c r="AO313" s="19"/>
      <c r="AP313" s="19"/>
      <c r="AQ313" s="19"/>
      <c r="AR313" s="19"/>
      <c r="AS313" s="19"/>
      <c r="AT313" s="19"/>
      <c r="AU313" s="19"/>
      <c r="AV313" s="19"/>
      <c r="AW313" s="19"/>
      <c r="AX313" s="19"/>
      <c r="AY313" s="19"/>
      <c r="AZ313" s="19">
        <f t="shared" si="68"/>
        <v>100000000</v>
      </c>
      <c r="BA313" s="19">
        <v>200000000</v>
      </c>
      <c r="BB313" s="19"/>
      <c r="BC313" s="19"/>
      <c r="BD313" s="19"/>
      <c r="BE313" s="19"/>
      <c r="BF313" s="19"/>
      <c r="BG313" s="19"/>
      <c r="BH313" s="19"/>
      <c r="BI313" s="19"/>
      <c r="BJ313" s="19"/>
      <c r="BK313" s="19"/>
      <c r="BL313" s="19"/>
      <c r="BM313" s="19"/>
      <c r="BN313" s="19"/>
      <c r="BO313" s="19">
        <f t="shared" si="69"/>
        <v>200000000</v>
      </c>
      <c r="BP313" s="19">
        <v>150000000</v>
      </c>
      <c r="BQ313" s="19"/>
      <c r="BR313" s="19"/>
      <c r="BS313" s="19"/>
      <c r="BT313" s="19"/>
      <c r="BU313" s="19"/>
      <c r="BV313" s="19"/>
      <c r="BW313" s="19"/>
      <c r="BX313" s="19"/>
      <c r="BY313" s="19"/>
      <c r="BZ313" s="19"/>
      <c r="CA313" s="19"/>
      <c r="CB313" s="19"/>
      <c r="CC313" s="24" t="s">
        <v>102</v>
      </c>
      <c r="CD313" s="19">
        <f t="shared" si="70"/>
        <v>150000000</v>
      </c>
      <c r="CE313" s="20">
        <v>2024258990046</v>
      </c>
      <c r="CF313" s="48" t="str">
        <f>+_xlfn.XLOOKUP(P313,'[1]x METAS'!$AD$3:$AD$408,'[1]x METAS'!$AF$3:$AF$408,FALSE,0,1)</f>
        <v>Secretaría de Gobierno</v>
      </c>
    </row>
    <row r="314" spans="1:84" hidden="1" x14ac:dyDescent="0.25">
      <c r="A314" s="49" t="s">
        <v>1079</v>
      </c>
      <c r="B314" s="30" t="s">
        <v>890</v>
      </c>
      <c r="C314" s="30" t="s">
        <v>891</v>
      </c>
      <c r="D314" s="13" t="s">
        <v>1080</v>
      </c>
      <c r="E314" s="12" t="s">
        <v>717</v>
      </c>
      <c r="F314" s="12" t="s">
        <v>1081</v>
      </c>
      <c r="G314" s="14">
        <v>1</v>
      </c>
      <c r="H314" s="12" t="s">
        <v>91</v>
      </c>
      <c r="I314" s="14">
        <v>0</v>
      </c>
      <c r="J314" s="14"/>
      <c r="K314" s="15" t="e">
        <f t="shared" si="60"/>
        <v>#DIV/0!</v>
      </c>
      <c r="L314" s="15"/>
      <c r="M314" s="14">
        <v>0.5</v>
      </c>
      <c r="N314" s="14">
        <v>0.5</v>
      </c>
      <c r="O314" s="16">
        <v>0</v>
      </c>
      <c r="P314" s="16" t="str">
        <f>+_xlfn.XLOOKUP(F314,'[1]x METAS'!$X$3:$X$408,'[1]x METAS'!$AD$3:$AD$408,FALSE,0,1)</f>
        <v>Realizar diagnóstico para la Política Pública de Vivienda en el municipio</v>
      </c>
      <c r="Q314" s="17" t="b">
        <f>+_xlfn.XLOOKUP(P314,[2]Sheet!$C$6:$C$2261,[2]Sheet!$G$6:$G$2261,FALSE,0,1)</f>
        <v>0</v>
      </c>
      <c r="R314" s="16"/>
      <c r="S314" s="16"/>
      <c r="T314" s="16"/>
      <c r="U314" s="16"/>
      <c r="V314" s="16"/>
      <c r="W314" s="19">
        <v>0</v>
      </c>
      <c r="X314" s="19"/>
      <c r="Y314" s="19"/>
      <c r="Z314" s="19"/>
      <c r="AA314" s="19"/>
      <c r="AB314" s="19"/>
      <c r="AC314" s="19"/>
      <c r="AD314" s="19"/>
      <c r="AE314" s="19"/>
      <c r="AF314" s="19"/>
      <c r="AG314" s="19"/>
      <c r="AH314" s="19"/>
      <c r="AI314" s="19"/>
      <c r="AJ314" s="12"/>
      <c r="AK314" s="19">
        <f t="shared" si="67"/>
        <v>0</v>
      </c>
      <c r="AL314" s="19">
        <v>40000000</v>
      </c>
      <c r="AM314" s="19"/>
      <c r="AN314" s="19"/>
      <c r="AO314" s="19"/>
      <c r="AP314" s="19"/>
      <c r="AQ314" s="19"/>
      <c r="AR314" s="19"/>
      <c r="AS314" s="19"/>
      <c r="AT314" s="19"/>
      <c r="AU314" s="19"/>
      <c r="AV314" s="19"/>
      <c r="AW314" s="19"/>
      <c r="AX314" s="19"/>
      <c r="AY314" s="19"/>
      <c r="AZ314" s="19">
        <f t="shared" si="68"/>
        <v>40000000</v>
      </c>
      <c r="BA314" s="19">
        <v>40000000</v>
      </c>
      <c r="BB314" s="19"/>
      <c r="BC314" s="19"/>
      <c r="BD314" s="19"/>
      <c r="BE314" s="19"/>
      <c r="BF314" s="19"/>
      <c r="BG314" s="19"/>
      <c r="BH314" s="19"/>
      <c r="BI314" s="19"/>
      <c r="BJ314" s="19"/>
      <c r="BK314" s="19"/>
      <c r="BL314" s="19"/>
      <c r="BM314" s="19"/>
      <c r="BN314" s="19"/>
      <c r="BO314" s="19">
        <f t="shared" si="69"/>
        <v>40000000</v>
      </c>
      <c r="BP314" s="19">
        <v>40000000</v>
      </c>
      <c r="BQ314" s="19"/>
      <c r="BR314" s="19"/>
      <c r="BS314" s="19"/>
      <c r="BT314" s="19"/>
      <c r="BU314" s="19"/>
      <c r="BV314" s="19"/>
      <c r="BW314" s="19"/>
      <c r="BX314" s="19"/>
      <c r="BY314" s="19"/>
      <c r="BZ314" s="19"/>
      <c r="CA314" s="19"/>
      <c r="CB314" s="19"/>
      <c r="CC314" s="24" t="s">
        <v>102</v>
      </c>
      <c r="CD314" s="19">
        <f t="shared" si="70"/>
        <v>40000000</v>
      </c>
      <c r="CE314" s="20">
        <v>2024258990013</v>
      </c>
      <c r="CF314" s="48" t="str">
        <f>+_xlfn.XLOOKUP(P314,'[1]x METAS'!$AD$3:$AD$408,'[1]x METAS'!$AF$3:$AF$408,FALSE,0,1)</f>
        <v>Secretaría de Familia y Desarrollo social</v>
      </c>
    </row>
    <row r="315" spans="1:84" hidden="1" x14ac:dyDescent="0.25">
      <c r="A315" s="49" t="s">
        <v>1082</v>
      </c>
      <c r="B315" s="30" t="s">
        <v>890</v>
      </c>
      <c r="C315" s="30" t="s">
        <v>891</v>
      </c>
      <c r="D315" s="13" t="s">
        <v>1083</v>
      </c>
      <c r="E315" s="12" t="s">
        <v>1084</v>
      </c>
      <c r="F315" s="12" t="s">
        <v>1085</v>
      </c>
      <c r="G315" s="14">
        <v>20</v>
      </c>
      <c r="H315" s="12" t="s">
        <v>91</v>
      </c>
      <c r="I315" s="14">
        <v>0</v>
      </c>
      <c r="J315" s="14"/>
      <c r="K315" s="15" t="e">
        <f t="shared" si="60"/>
        <v>#DIV/0!</v>
      </c>
      <c r="L315" s="15"/>
      <c r="M315" s="14">
        <v>10</v>
      </c>
      <c r="N315" s="14">
        <v>10</v>
      </c>
      <c r="O315" s="16">
        <v>0</v>
      </c>
      <c r="P315" s="16" t="str">
        <f>+_xlfn.XLOOKUP(F315,'[1]x METAS'!$X$3:$X$408,'[1]x METAS'!$AD$3:$AD$408,FALSE,0,1)</f>
        <v>Intervenir 20 copropiedades</v>
      </c>
      <c r="Q315" s="17" t="b">
        <f>+_xlfn.XLOOKUP(P315,[2]Sheet!$C$6:$C$2261,[2]Sheet!$G$6:$G$2261,FALSE,0,1)</f>
        <v>0</v>
      </c>
      <c r="R315" s="16"/>
      <c r="S315" s="16"/>
      <c r="T315" s="16"/>
      <c r="U315" s="16"/>
      <c r="V315" s="16"/>
      <c r="W315" s="19">
        <v>7570345</v>
      </c>
      <c r="X315" s="19"/>
      <c r="Y315" s="19"/>
      <c r="Z315" s="19"/>
      <c r="AA315" s="19"/>
      <c r="AB315" s="19"/>
      <c r="AC315" s="19"/>
      <c r="AD315" s="19"/>
      <c r="AE315" s="19"/>
      <c r="AF315" s="19"/>
      <c r="AG315" s="19"/>
      <c r="AH315" s="19"/>
      <c r="AI315" s="19"/>
      <c r="AJ315" s="12"/>
      <c r="AK315" s="19">
        <f t="shared" si="67"/>
        <v>7570345</v>
      </c>
      <c r="AL315" s="19">
        <v>45000000</v>
      </c>
      <c r="AM315" s="19"/>
      <c r="AN315" s="19"/>
      <c r="AO315" s="19"/>
      <c r="AP315" s="19"/>
      <c r="AQ315" s="19"/>
      <c r="AR315" s="19"/>
      <c r="AS315" s="19"/>
      <c r="AT315" s="19"/>
      <c r="AU315" s="19"/>
      <c r="AV315" s="19"/>
      <c r="AW315" s="19"/>
      <c r="AX315" s="19"/>
      <c r="AY315" s="19"/>
      <c r="AZ315" s="19">
        <f t="shared" si="68"/>
        <v>45000000</v>
      </c>
      <c r="BA315" s="19">
        <v>46350000</v>
      </c>
      <c r="BB315" s="19"/>
      <c r="BC315" s="19"/>
      <c r="BD315" s="19"/>
      <c r="BE315" s="19"/>
      <c r="BF315" s="19"/>
      <c r="BG315" s="19"/>
      <c r="BH315" s="19"/>
      <c r="BI315" s="19"/>
      <c r="BJ315" s="19"/>
      <c r="BK315" s="19"/>
      <c r="BL315" s="19"/>
      <c r="BM315" s="19"/>
      <c r="BN315" s="19"/>
      <c r="BO315" s="19">
        <f t="shared" si="69"/>
        <v>46350000</v>
      </c>
      <c r="BP315" s="19"/>
      <c r="BQ315" s="19"/>
      <c r="BR315" s="19"/>
      <c r="BS315" s="19"/>
      <c r="BT315" s="19"/>
      <c r="BU315" s="19"/>
      <c r="BV315" s="19"/>
      <c r="BW315" s="19"/>
      <c r="BX315" s="19"/>
      <c r="BY315" s="19"/>
      <c r="BZ315" s="19"/>
      <c r="CA315" s="19"/>
      <c r="CB315" s="19"/>
      <c r="CC315" s="24" t="s">
        <v>102</v>
      </c>
      <c r="CD315" s="19">
        <f t="shared" si="70"/>
        <v>0</v>
      </c>
      <c r="CE315" s="20">
        <v>2024258990013</v>
      </c>
      <c r="CF315" s="48" t="str">
        <f>+_xlfn.XLOOKUP(P315,'[1]x METAS'!$AD$3:$AD$408,'[1]x METAS'!$AF$3:$AF$408,FALSE,0,1)</f>
        <v>Secretaría de Familia y Desarrollo social</v>
      </c>
    </row>
    <row r="316" spans="1:84" hidden="1" x14ac:dyDescent="0.25">
      <c r="A316" s="49" t="s">
        <v>1086</v>
      </c>
      <c r="B316" s="30" t="s">
        <v>890</v>
      </c>
      <c r="C316" s="30" t="s">
        <v>891</v>
      </c>
      <c r="D316" s="13" t="s">
        <v>1087</v>
      </c>
      <c r="E316" s="12" t="s">
        <v>1088</v>
      </c>
      <c r="F316" s="12" t="s">
        <v>1089</v>
      </c>
      <c r="G316" s="14">
        <v>60</v>
      </c>
      <c r="H316" s="12" t="s">
        <v>91</v>
      </c>
      <c r="I316" s="14">
        <v>0</v>
      </c>
      <c r="J316" s="14"/>
      <c r="K316" s="15" t="e">
        <f t="shared" si="60"/>
        <v>#DIV/0!</v>
      </c>
      <c r="L316" s="15"/>
      <c r="M316" s="14">
        <v>20</v>
      </c>
      <c r="N316" s="14">
        <v>20</v>
      </c>
      <c r="O316" s="16">
        <v>20</v>
      </c>
      <c r="P316" s="16" t="str">
        <f>+_xlfn.XLOOKUP(F316,'[1]x METAS'!$X$3:$X$408,'[1]x METAS'!$AD$3:$AD$408,FALSE,0,1)</f>
        <v xml:space="preserve">Realizar 60 mejoramientos de vivienda en el sector urbano y rural del municipio priorizando a la población vulnerable </v>
      </c>
      <c r="Q316" s="17" t="b">
        <f>+_xlfn.XLOOKUP(P316,[2]Sheet!$C$6:$C$2261,[2]Sheet!$G$6:$G$2261,FALSE,0,1)</f>
        <v>0</v>
      </c>
      <c r="R316" s="16"/>
      <c r="S316" s="16"/>
      <c r="T316" s="16"/>
      <c r="U316" s="16"/>
      <c r="V316" s="16"/>
      <c r="W316" s="19">
        <v>0</v>
      </c>
      <c r="X316" s="19"/>
      <c r="Y316" s="19"/>
      <c r="Z316" s="19"/>
      <c r="AA316" s="19"/>
      <c r="AB316" s="19"/>
      <c r="AC316" s="19"/>
      <c r="AD316" s="19"/>
      <c r="AE316" s="19"/>
      <c r="AF316" s="19"/>
      <c r="AG316" s="19"/>
      <c r="AH316" s="19"/>
      <c r="AI316" s="19"/>
      <c r="AJ316" s="12"/>
      <c r="AK316" s="19">
        <f t="shared" si="67"/>
        <v>0</v>
      </c>
      <c r="AL316" s="19">
        <v>220050000</v>
      </c>
      <c r="AM316" s="19"/>
      <c r="AN316" s="19"/>
      <c r="AO316" s="19"/>
      <c r="AP316" s="19"/>
      <c r="AQ316" s="19"/>
      <c r="AR316" s="19"/>
      <c r="AS316" s="19"/>
      <c r="AT316" s="19"/>
      <c r="AU316" s="19"/>
      <c r="AV316" s="19"/>
      <c r="AW316" s="19"/>
      <c r="AX316" s="19"/>
      <c r="AY316" s="19"/>
      <c r="AZ316" s="19">
        <f t="shared" si="68"/>
        <v>220050000</v>
      </c>
      <c r="BA316" s="19">
        <v>164851500</v>
      </c>
      <c r="BB316" s="19"/>
      <c r="BC316" s="19"/>
      <c r="BD316" s="19"/>
      <c r="BE316" s="19"/>
      <c r="BF316" s="19"/>
      <c r="BG316" s="19"/>
      <c r="BH316" s="19"/>
      <c r="BI316" s="19"/>
      <c r="BJ316" s="19"/>
      <c r="BK316" s="19"/>
      <c r="BL316" s="19"/>
      <c r="BM316" s="19"/>
      <c r="BN316" s="19"/>
      <c r="BO316" s="19">
        <f t="shared" si="69"/>
        <v>164851500</v>
      </c>
      <c r="BP316" s="19">
        <v>169797045</v>
      </c>
      <c r="BQ316" s="19"/>
      <c r="BR316" s="19"/>
      <c r="BS316" s="19"/>
      <c r="BT316" s="19"/>
      <c r="BU316" s="19"/>
      <c r="BV316" s="19"/>
      <c r="BW316" s="19"/>
      <c r="BX316" s="19"/>
      <c r="BY316" s="19"/>
      <c r="BZ316" s="19"/>
      <c r="CA316" s="19"/>
      <c r="CB316" s="19"/>
      <c r="CC316" s="24" t="s">
        <v>102</v>
      </c>
      <c r="CD316" s="19">
        <f t="shared" si="70"/>
        <v>169797045</v>
      </c>
      <c r="CE316" s="20">
        <v>2024258990013</v>
      </c>
      <c r="CF316" s="48" t="str">
        <f>+_xlfn.XLOOKUP(P316,'[1]x METAS'!$AD$3:$AD$408,'[1]x METAS'!$AF$3:$AF$408,FALSE,0,1)</f>
        <v>Secretaría de Familia y Desarrollo social</v>
      </c>
    </row>
    <row r="317" spans="1:84" hidden="1" x14ac:dyDescent="0.25">
      <c r="A317" s="49" t="s">
        <v>1090</v>
      </c>
      <c r="B317" s="30" t="s">
        <v>890</v>
      </c>
      <c r="C317" s="30" t="s">
        <v>891</v>
      </c>
      <c r="D317" s="13">
        <v>400103204</v>
      </c>
      <c r="E317" s="12" t="s">
        <v>1091</v>
      </c>
      <c r="F317" s="12" t="s">
        <v>1092</v>
      </c>
      <c r="G317" s="14">
        <v>1</v>
      </c>
      <c r="H317" s="12" t="s">
        <v>91</v>
      </c>
      <c r="I317" s="14">
        <v>0</v>
      </c>
      <c r="J317" s="14"/>
      <c r="K317" s="15" t="e">
        <f t="shared" si="60"/>
        <v>#DIV/0!</v>
      </c>
      <c r="L317" s="15"/>
      <c r="M317" s="14">
        <v>0</v>
      </c>
      <c r="N317" s="14">
        <v>0.5</v>
      </c>
      <c r="O317" s="16">
        <v>0.5</v>
      </c>
      <c r="P317" s="16" t="str">
        <f>+_xlfn.XLOOKUP(F317,'[1]x METAS'!$X$3:$X$408,'[1]x METAS'!$AD$3:$AD$408,FALSE,0,1)</f>
        <v>Crear la estrategia de reubicación basada en estudios técnicos de riesgo</v>
      </c>
      <c r="Q317" s="17" t="b">
        <f>+_xlfn.XLOOKUP(P317,[2]Sheet!$C$6:$C$2261,[2]Sheet!$G$6:$G$2261,FALSE,0,1)</f>
        <v>0</v>
      </c>
      <c r="R317" s="16"/>
      <c r="S317" s="16"/>
      <c r="T317" s="16"/>
      <c r="U317" s="16"/>
      <c r="V317" s="16"/>
      <c r="W317" s="19">
        <v>0</v>
      </c>
      <c r="X317" s="19"/>
      <c r="Y317" s="19"/>
      <c r="Z317" s="19"/>
      <c r="AA317" s="19"/>
      <c r="AB317" s="19"/>
      <c r="AC317" s="19"/>
      <c r="AD317" s="19"/>
      <c r="AE317" s="19"/>
      <c r="AF317" s="19"/>
      <c r="AG317" s="19"/>
      <c r="AH317" s="19"/>
      <c r="AI317" s="19"/>
      <c r="AJ317" s="12"/>
      <c r="AK317" s="19">
        <f t="shared" si="67"/>
        <v>0</v>
      </c>
      <c r="AL317" s="19">
        <v>0</v>
      </c>
      <c r="AM317" s="19"/>
      <c r="AN317" s="19"/>
      <c r="AO317" s="19"/>
      <c r="AP317" s="19"/>
      <c r="AQ317" s="19"/>
      <c r="AR317" s="19"/>
      <c r="AS317" s="19"/>
      <c r="AT317" s="19"/>
      <c r="AU317" s="19"/>
      <c r="AV317" s="19"/>
      <c r="AW317" s="19"/>
      <c r="AX317" s="19"/>
      <c r="AY317" s="19"/>
      <c r="AZ317" s="19">
        <f t="shared" si="68"/>
        <v>0</v>
      </c>
      <c r="BA317" s="19">
        <v>33500000</v>
      </c>
      <c r="BB317" s="19"/>
      <c r="BC317" s="19"/>
      <c r="BD317" s="19"/>
      <c r="BE317" s="19"/>
      <c r="BF317" s="19"/>
      <c r="BG317" s="19"/>
      <c r="BH317" s="19"/>
      <c r="BI317" s="19"/>
      <c r="BJ317" s="19"/>
      <c r="BK317" s="19"/>
      <c r="BL317" s="19"/>
      <c r="BM317" s="19"/>
      <c r="BN317" s="19"/>
      <c r="BO317" s="19">
        <f t="shared" si="69"/>
        <v>33500000</v>
      </c>
      <c r="BP317" s="19">
        <v>33500000</v>
      </c>
      <c r="BQ317" s="19"/>
      <c r="BR317" s="19"/>
      <c r="BS317" s="19"/>
      <c r="BT317" s="19"/>
      <c r="BU317" s="19"/>
      <c r="BV317" s="19"/>
      <c r="BW317" s="19"/>
      <c r="BX317" s="19"/>
      <c r="BY317" s="19"/>
      <c r="BZ317" s="19"/>
      <c r="CA317" s="19"/>
      <c r="CB317" s="19"/>
      <c r="CC317" s="24" t="s">
        <v>102</v>
      </c>
      <c r="CD317" s="19">
        <f t="shared" si="70"/>
        <v>33500000</v>
      </c>
      <c r="CE317" s="20">
        <v>2024258990013</v>
      </c>
      <c r="CF317" s="48" t="str">
        <f>+_xlfn.XLOOKUP(P317,'[1]x METAS'!$AD$3:$AD$408,'[1]x METAS'!$AF$3:$AF$408,FALSE,0,1)</f>
        <v>Secretaría de Familia y Desarrollo social</v>
      </c>
    </row>
    <row r="318" spans="1:84" hidden="1" x14ac:dyDescent="0.25">
      <c r="A318" s="49" t="s">
        <v>1093</v>
      </c>
      <c r="B318" s="30" t="s">
        <v>890</v>
      </c>
      <c r="C318" s="30" t="s">
        <v>891</v>
      </c>
      <c r="D318" s="13" t="s">
        <v>1094</v>
      </c>
      <c r="E318" s="12" t="s">
        <v>151</v>
      </c>
      <c r="F318" s="12" t="s">
        <v>1095</v>
      </c>
      <c r="G318" s="14">
        <v>6</v>
      </c>
      <c r="H318" s="12" t="s">
        <v>114</v>
      </c>
      <c r="I318" s="14">
        <v>1</v>
      </c>
      <c r="J318" s="14"/>
      <c r="K318" s="15">
        <f t="shared" si="60"/>
        <v>0</v>
      </c>
      <c r="L318" s="15"/>
      <c r="M318" s="14">
        <v>3</v>
      </c>
      <c r="N318" s="14">
        <v>5</v>
      </c>
      <c r="O318" s="16">
        <v>6</v>
      </c>
      <c r="P318" s="16" t="str">
        <f>+_xlfn.XLOOKUP(F318,'[1]x METAS'!$X$3:$X$408,'[1]x METAS'!$AD$3:$AD$408,FALSE,0,1)</f>
        <v xml:space="preserve">Aumentar a 6 las entidades territoriales  a los que se les presta el servicio de operación catastral </v>
      </c>
      <c r="Q318" s="17" t="b">
        <f>+_xlfn.XLOOKUP(P318,[2]Sheet!$C$6:$C$2261,[2]Sheet!$G$6:$G$2261,FALSE,0,1)</f>
        <v>0</v>
      </c>
      <c r="R318" s="16"/>
      <c r="S318" s="16"/>
      <c r="T318" s="16"/>
      <c r="U318" s="16"/>
      <c r="V318" s="16"/>
      <c r="W318" s="19">
        <v>0</v>
      </c>
      <c r="X318" s="19"/>
      <c r="Y318" s="19"/>
      <c r="Z318" s="19"/>
      <c r="AA318" s="19"/>
      <c r="AB318" s="19"/>
      <c r="AC318" s="19"/>
      <c r="AD318" s="19"/>
      <c r="AE318" s="19"/>
      <c r="AF318" s="32"/>
      <c r="AG318" s="19"/>
      <c r="AH318" s="19"/>
      <c r="AI318" s="19"/>
      <c r="AJ318" s="33">
        <v>1750000000</v>
      </c>
      <c r="AK318" s="19">
        <f t="shared" si="67"/>
        <v>1750000000</v>
      </c>
      <c r="AL318" s="19"/>
      <c r="AM318" s="19"/>
      <c r="AN318" s="19"/>
      <c r="AO318" s="19"/>
      <c r="AP318" s="19"/>
      <c r="AQ318" s="19"/>
      <c r="AR318" s="19"/>
      <c r="AS318" s="19"/>
      <c r="AT318" s="19"/>
      <c r="AU318" s="19"/>
      <c r="AV318" s="19"/>
      <c r="AW318" s="19"/>
      <c r="AX318" s="19"/>
      <c r="AY318" s="19">
        <v>1750000000</v>
      </c>
      <c r="AZ318" s="19">
        <f t="shared" si="68"/>
        <v>1750000000</v>
      </c>
      <c r="BA318" s="19"/>
      <c r="BB318" s="19"/>
      <c r="BC318" s="19"/>
      <c r="BD318" s="19"/>
      <c r="BE318" s="19"/>
      <c r="BF318" s="19"/>
      <c r="BG318" s="19"/>
      <c r="BH318" s="19"/>
      <c r="BI318" s="19"/>
      <c r="BJ318" s="19"/>
      <c r="BK318" s="19"/>
      <c r="BL318" s="19"/>
      <c r="BM318" s="19"/>
      <c r="BN318" s="19">
        <v>1750000000</v>
      </c>
      <c r="BO318" s="19">
        <f t="shared" si="69"/>
        <v>1750000000</v>
      </c>
      <c r="BP318" s="19"/>
      <c r="BQ318" s="19"/>
      <c r="BR318" s="19"/>
      <c r="BS318" s="19"/>
      <c r="BT318" s="19"/>
      <c r="BU318" s="19"/>
      <c r="BV318" s="19"/>
      <c r="BW318" s="19"/>
      <c r="BX318" s="19"/>
      <c r="BY318" s="19"/>
      <c r="BZ318" s="19"/>
      <c r="CA318" s="19"/>
      <c r="CB318" s="19"/>
      <c r="CC318" s="24">
        <v>175000000</v>
      </c>
      <c r="CD318" s="19">
        <f t="shared" si="70"/>
        <v>175000000</v>
      </c>
      <c r="CE318" s="20">
        <v>2024258990064</v>
      </c>
      <c r="CF318" s="48" t="str">
        <f>+_xlfn.XLOOKUP(P318,'[1]x METAS'!$AD$3:$AD$408,'[1]x METAS'!$AF$3:$AF$408,FALSE,0,1)</f>
        <v>EPZ E.S.P.</v>
      </c>
    </row>
    <row r="319" spans="1:84" hidden="1" x14ac:dyDescent="0.25">
      <c r="A319" s="49" t="s">
        <v>1096</v>
      </c>
      <c r="B319" s="30" t="s">
        <v>890</v>
      </c>
      <c r="C319" s="30" t="s">
        <v>891</v>
      </c>
      <c r="D319" s="13" t="s">
        <v>108</v>
      </c>
      <c r="E319" s="12" t="s">
        <v>109</v>
      </c>
      <c r="F319" s="12" t="s">
        <v>1097</v>
      </c>
      <c r="G319" s="14">
        <v>5</v>
      </c>
      <c r="H319" s="12" t="s">
        <v>114</v>
      </c>
      <c r="I319" s="14">
        <v>2</v>
      </c>
      <c r="J319" s="14"/>
      <c r="K319" s="15">
        <f t="shared" si="60"/>
        <v>0</v>
      </c>
      <c r="L319" s="15"/>
      <c r="M319" s="14">
        <v>3</v>
      </c>
      <c r="N319" s="14">
        <v>4</v>
      </c>
      <c r="O319" s="16">
        <v>5</v>
      </c>
      <c r="P319" s="16" t="str">
        <f>+_xlfn.XLOOKUP(F319,'[1]x METAS'!$X$3:$X$408,'[1]x METAS'!$AD$3:$AD$408,FALSE,0,1)</f>
        <v>Aumentar a 5 servicios catastrales dentro del portafolio de servicios de EPZ E.S.P.</v>
      </c>
      <c r="Q319" s="17" t="b">
        <f>+_xlfn.XLOOKUP(P319,[2]Sheet!$C$6:$C$2261,[2]Sheet!$G$6:$G$2261,FALSE,0,1)</f>
        <v>0</v>
      </c>
      <c r="R319" s="16"/>
      <c r="S319" s="16"/>
      <c r="T319" s="16"/>
      <c r="U319" s="16"/>
      <c r="V319" s="16"/>
      <c r="W319" s="19">
        <v>0</v>
      </c>
      <c r="X319" s="19"/>
      <c r="Y319" s="19"/>
      <c r="Z319" s="19"/>
      <c r="AA319" s="19"/>
      <c r="AB319" s="19"/>
      <c r="AC319" s="19"/>
      <c r="AD319" s="19"/>
      <c r="AE319" s="19"/>
      <c r="AF319" s="32"/>
      <c r="AG319" s="19"/>
      <c r="AH319" s="19"/>
      <c r="AI319" s="19"/>
      <c r="AJ319" s="12"/>
      <c r="AK319" s="19">
        <f t="shared" si="67"/>
        <v>0</v>
      </c>
      <c r="AL319" s="19"/>
      <c r="AM319" s="19"/>
      <c r="AN319" s="19"/>
      <c r="AO319" s="19"/>
      <c r="AP319" s="19"/>
      <c r="AQ319" s="19"/>
      <c r="AR319" s="19"/>
      <c r="AS319" s="19"/>
      <c r="AT319" s="19"/>
      <c r="AU319" s="19"/>
      <c r="AV319" s="19"/>
      <c r="AW319" s="19"/>
      <c r="AX319" s="19"/>
      <c r="AY319" s="19">
        <v>100000000</v>
      </c>
      <c r="AZ319" s="19">
        <f t="shared" si="68"/>
        <v>100000000</v>
      </c>
      <c r="BA319" s="19"/>
      <c r="BB319" s="19"/>
      <c r="BC319" s="19"/>
      <c r="BD319" s="19"/>
      <c r="BE319" s="19"/>
      <c r="BF319" s="19"/>
      <c r="BG319" s="19"/>
      <c r="BH319" s="19"/>
      <c r="BI319" s="19"/>
      <c r="BJ319" s="19"/>
      <c r="BK319" s="19"/>
      <c r="BL319" s="19"/>
      <c r="BM319" s="19"/>
      <c r="BN319" s="19">
        <v>100000000</v>
      </c>
      <c r="BO319" s="19">
        <f t="shared" si="69"/>
        <v>100000000</v>
      </c>
      <c r="BP319" s="19"/>
      <c r="BQ319" s="19"/>
      <c r="BR319" s="19"/>
      <c r="BS319" s="19"/>
      <c r="BT319" s="19"/>
      <c r="BU319" s="19"/>
      <c r="BV319" s="19"/>
      <c r="BW319" s="19"/>
      <c r="BX319" s="19"/>
      <c r="BY319" s="19"/>
      <c r="BZ319" s="19"/>
      <c r="CA319" s="19"/>
      <c r="CB319" s="19"/>
      <c r="CC319" s="24">
        <v>100000000</v>
      </c>
      <c r="CD319" s="19">
        <f t="shared" si="70"/>
        <v>100000000</v>
      </c>
      <c r="CE319" s="20">
        <v>2024258990064</v>
      </c>
      <c r="CF319" s="48" t="str">
        <f>+_xlfn.XLOOKUP(P319,'[1]x METAS'!$AD$3:$AD$408,'[1]x METAS'!$AF$3:$AF$408,FALSE,0,1)</f>
        <v>EPZ E.S.P.</v>
      </c>
    </row>
    <row r="320" spans="1:84" hidden="1" x14ac:dyDescent="0.25">
      <c r="A320" s="49" t="s">
        <v>1098</v>
      </c>
      <c r="B320" s="30" t="s">
        <v>890</v>
      </c>
      <c r="C320" s="30" t="s">
        <v>891</v>
      </c>
      <c r="D320" s="13" t="s">
        <v>1099</v>
      </c>
      <c r="E320" s="12" t="s">
        <v>228</v>
      </c>
      <c r="F320" s="12" t="s">
        <v>1100</v>
      </c>
      <c r="G320" s="14">
        <v>600</v>
      </c>
      <c r="H320" s="12" t="s">
        <v>91</v>
      </c>
      <c r="I320" s="14">
        <v>0</v>
      </c>
      <c r="J320" s="14"/>
      <c r="K320" s="15" t="e">
        <f t="shared" si="60"/>
        <v>#DIV/0!</v>
      </c>
      <c r="L320" s="15"/>
      <c r="M320" s="14">
        <v>600</v>
      </c>
      <c r="N320" s="14">
        <v>0</v>
      </c>
      <c r="O320" s="16">
        <v>0</v>
      </c>
      <c r="P320" s="16" t="str">
        <f>+_xlfn.XLOOKUP(F320,'[1]x METAS'!$X$3:$X$408,'[1]x METAS'!$AD$3:$AD$408,FALSE,0,1)</f>
        <v>Capacitar a 600 personas en formación para el trabajo relacionada con competencias en Catastro Multipropósito</v>
      </c>
      <c r="Q320" s="17" t="b">
        <f>+_xlfn.XLOOKUP(P320,[2]Sheet!$C$6:$C$2261,[2]Sheet!$G$6:$G$2261,FALSE,0,1)</f>
        <v>0</v>
      </c>
      <c r="R320" s="16"/>
      <c r="S320" s="16"/>
      <c r="T320" s="16"/>
      <c r="U320" s="16"/>
      <c r="V320" s="16"/>
      <c r="W320" s="19">
        <v>0</v>
      </c>
      <c r="X320" s="19"/>
      <c r="Y320" s="19"/>
      <c r="Z320" s="19"/>
      <c r="AA320" s="19"/>
      <c r="AB320" s="19"/>
      <c r="AC320" s="19"/>
      <c r="AD320" s="19"/>
      <c r="AE320" s="19"/>
      <c r="AF320" s="32"/>
      <c r="AG320" s="19"/>
      <c r="AH320" s="19"/>
      <c r="AI320" s="19"/>
      <c r="AJ320" s="12"/>
      <c r="AK320" s="19">
        <f t="shared" si="67"/>
        <v>0</v>
      </c>
      <c r="AL320" s="19"/>
      <c r="AM320" s="19"/>
      <c r="AN320" s="19"/>
      <c r="AO320" s="19"/>
      <c r="AP320" s="19"/>
      <c r="AQ320" s="19"/>
      <c r="AR320" s="19"/>
      <c r="AS320" s="19"/>
      <c r="AT320" s="19"/>
      <c r="AU320" s="19"/>
      <c r="AV320" s="19"/>
      <c r="AW320" s="19"/>
      <c r="AX320" s="19"/>
      <c r="AY320" s="19">
        <v>400000000</v>
      </c>
      <c r="AZ320" s="19">
        <f t="shared" si="68"/>
        <v>400000000</v>
      </c>
      <c r="BA320" s="19"/>
      <c r="BB320" s="19"/>
      <c r="BC320" s="19"/>
      <c r="BD320" s="19"/>
      <c r="BE320" s="19"/>
      <c r="BF320" s="19"/>
      <c r="BG320" s="19"/>
      <c r="BH320" s="19"/>
      <c r="BI320" s="19"/>
      <c r="BJ320" s="19"/>
      <c r="BK320" s="19"/>
      <c r="BL320" s="19"/>
      <c r="BM320" s="19"/>
      <c r="BN320" s="19"/>
      <c r="BO320" s="19" t="str">
        <f t="shared" si="69"/>
        <v/>
      </c>
      <c r="BP320" s="19"/>
      <c r="BQ320" s="19"/>
      <c r="BR320" s="19"/>
      <c r="BS320" s="19"/>
      <c r="BT320" s="19"/>
      <c r="BU320" s="19"/>
      <c r="BV320" s="19"/>
      <c r="BW320" s="19"/>
      <c r="BX320" s="19"/>
      <c r="BY320" s="19"/>
      <c r="BZ320" s="19"/>
      <c r="CA320" s="19"/>
      <c r="CB320" s="19"/>
      <c r="CC320" s="24"/>
      <c r="CD320" s="19" t="str">
        <f t="shared" si="70"/>
        <v/>
      </c>
      <c r="CE320" s="20">
        <v>2024258990064</v>
      </c>
      <c r="CF320" s="48" t="str">
        <f>+_xlfn.XLOOKUP(P320,'[1]x METAS'!$AD$3:$AD$408,'[1]x METAS'!$AF$3:$AF$408,FALSE,0,1)</f>
        <v>EPZ E.S.P.</v>
      </c>
    </row>
    <row r="321" spans="1:84" hidden="1" x14ac:dyDescent="0.25">
      <c r="A321" s="49" t="s">
        <v>1101</v>
      </c>
      <c r="B321" s="30" t="s">
        <v>890</v>
      </c>
      <c r="C321" s="30" t="s">
        <v>891</v>
      </c>
      <c r="D321" s="13" t="s">
        <v>1102</v>
      </c>
      <c r="E321" s="12" t="s">
        <v>1103</v>
      </c>
      <c r="F321" s="12" t="s">
        <v>1104</v>
      </c>
      <c r="G321" s="14">
        <v>5</v>
      </c>
      <c r="H321" s="12" t="s">
        <v>114</v>
      </c>
      <c r="I321" s="14">
        <v>3</v>
      </c>
      <c r="J321" s="14"/>
      <c r="K321" s="15">
        <f t="shared" si="60"/>
        <v>0</v>
      </c>
      <c r="L321" s="15"/>
      <c r="M321" s="14">
        <v>5</v>
      </c>
      <c r="N321" s="14">
        <v>5</v>
      </c>
      <c r="O321" s="16">
        <v>5</v>
      </c>
      <c r="P321" s="16" t="str">
        <f>+_xlfn.XLOOKUP(F321,'[1]x METAS'!$X$3:$X$408,'[1]x METAS'!$AD$3:$AD$408,FALSE,0,1)</f>
        <v>Aumentar a 5 servicios públicos con información geográfica actualizada</v>
      </c>
      <c r="Q321" s="17" t="b">
        <f>+_xlfn.XLOOKUP(P321,[2]Sheet!$C$6:$C$2261,[2]Sheet!$G$6:$G$2261,FALSE,0,1)</f>
        <v>0</v>
      </c>
      <c r="R321" s="16"/>
      <c r="S321" s="16"/>
      <c r="T321" s="16"/>
      <c r="U321" s="16"/>
      <c r="V321" s="16"/>
      <c r="W321" s="19">
        <v>0</v>
      </c>
      <c r="X321" s="19"/>
      <c r="Y321" s="19"/>
      <c r="Z321" s="19"/>
      <c r="AA321" s="19"/>
      <c r="AB321" s="19"/>
      <c r="AC321" s="19"/>
      <c r="AD321" s="19"/>
      <c r="AE321" s="19"/>
      <c r="AF321" s="32"/>
      <c r="AG321" s="19"/>
      <c r="AH321" s="19"/>
      <c r="AI321" s="19"/>
      <c r="AJ321" s="33">
        <v>148000000</v>
      </c>
      <c r="AK321" s="19">
        <f t="shared" si="67"/>
        <v>148000000</v>
      </c>
      <c r="AL321" s="19"/>
      <c r="AM321" s="19"/>
      <c r="AN321" s="19"/>
      <c r="AO321" s="19"/>
      <c r="AP321" s="19"/>
      <c r="AQ321" s="19"/>
      <c r="AR321" s="19"/>
      <c r="AS321" s="19"/>
      <c r="AT321" s="19"/>
      <c r="AU321" s="19"/>
      <c r="AV321" s="19"/>
      <c r="AW321" s="19"/>
      <c r="AX321" s="19"/>
      <c r="AY321" s="19">
        <v>592000000</v>
      </c>
      <c r="AZ321" s="19">
        <f t="shared" si="68"/>
        <v>592000000</v>
      </c>
      <c r="BA321" s="19"/>
      <c r="BB321" s="19"/>
      <c r="BC321" s="19"/>
      <c r="BD321" s="19"/>
      <c r="BE321" s="19"/>
      <c r="BF321" s="19"/>
      <c r="BG321" s="19"/>
      <c r="BH321" s="19"/>
      <c r="BI321" s="19"/>
      <c r="BJ321" s="19"/>
      <c r="BK321" s="19"/>
      <c r="BL321" s="19"/>
      <c r="BM321" s="19"/>
      <c r="BN321" s="19"/>
      <c r="BO321" s="19" t="str">
        <f t="shared" si="69"/>
        <v/>
      </c>
      <c r="BP321" s="19"/>
      <c r="BQ321" s="19"/>
      <c r="BR321" s="19"/>
      <c r="BS321" s="19"/>
      <c r="BT321" s="19"/>
      <c r="BU321" s="19"/>
      <c r="BV321" s="19"/>
      <c r="BW321" s="19"/>
      <c r="BX321" s="19"/>
      <c r="BY321" s="19"/>
      <c r="BZ321" s="19"/>
      <c r="CA321" s="19"/>
      <c r="CB321" s="19"/>
      <c r="CC321" s="24"/>
      <c r="CD321" s="19" t="str">
        <f t="shared" si="70"/>
        <v/>
      </c>
      <c r="CE321" s="20">
        <v>2024258990064</v>
      </c>
      <c r="CF321" s="48" t="str">
        <f>+_xlfn.XLOOKUP(P321,'[1]x METAS'!$AD$3:$AD$408,'[1]x METAS'!$AF$3:$AF$408,FALSE,0,1)</f>
        <v>EPZ E.S.P.</v>
      </c>
    </row>
    <row r="322" spans="1:84" hidden="1" x14ac:dyDescent="0.25">
      <c r="A322" s="49" t="s">
        <v>1105</v>
      </c>
      <c r="B322" s="30" t="s">
        <v>890</v>
      </c>
      <c r="C322" s="30" t="s">
        <v>891</v>
      </c>
      <c r="D322" s="13" t="s">
        <v>131</v>
      </c>
      <c r="E322" s="12" t="s">
        <v>132</v>
      </c>
      <c r="F322" s="12" t="s">
        <v>1106</v>
      </c>
      <c r="G322" s="14">
        <v>6</v>
      </c>
      <c r="H322" s="12" t="s">
        <v>114</v>
      </c>
      <c r="I322" s="14">
        <v>2</v>
      </c>
      <c r="J322" s="14"/>
      <c r="K322" s="15">
        <f t="shared" si="60"/>
        <v>0</v>
      </c>
      <c r="L322" s="15"/>
      <c r="M322" s="14">
        <v>5</v>
      </c>
      <c r="N322" s="14">
        <v>6</v>
      </c>
      <c r="O322" s="16">
        <v>6</v>
      </c>
      <c r="P322" s="16" t="str">
        <f>+_xlfn.XLOOKUP(F322,'[1]x METAS'!$X$3:$X$408,'[1]x METAS'!$AD$3:$AD$408,FALSE,0,1)</f>
        <v>Aumentar a 6 el número de capas de información sectorial  actualizadas e incorporadas al  Catastro Multipropósito</v>
      </c>
      <c r="Q322" s="17" t="b">
        <f>+_xlfn.XLOOKUP(P322,[2]Sheet!$C$6:$C$2261,[2]Sheet!$G$6:$G$2261,FALSE,0,1)</f>
        <v>0</v>
      </c>
      <c r="R322" s="16"/>
      <c r="S322" s="16"/>
      <c r="T322" s="16"/>
      <c r="U322" s="16"/>
      <c r="V322" s="16"/>
      <c r="W322" s="19">
        <v>0</v>
      </c>
      <c r="X322" s="19"/>
      <c r="Y322" s="19"/>
      <c r="Z322" s="19"/>
      <c r="AA322" s="19"/>
      <c r="AB322" s="19"/>
      <c r="AC322" s="19"/>
      <c r="AD322" s="19"/>
      <c r="AE322" s="19"/>
      <c r="AF322" s="34"/>
      <c r="AG322" s="19"/>
      <c r="AH322" s="19"/>
      <c r="AI322" s="19"/>
      <c r="AJ322" s="35">
        <v>333333333</v>
      </c>
      <c r="AK322" s="19">
        <f t="shared" si="67"/>
        <v>333333333</v>
      </c>
      <c r="AL322" s="19"/>
      <c r="AM322" s="19"/>
      <c r="AN322" s="19"/>
      <c r="AO322" s="19"/>
      <c r="AP322" s="19"/>
      <c r="AQ322" s="19"/>
      <c r="AR322" s="19"/>
      <c r="AS322" s="19"/>
      <c r="AT322" s="19"/>
      <c r="AU322" s="19"/>
      <c r="AV322" s="19"/>
      <c r="AW322" s="19"/>
      <c r="AX322" s="19"/>
      <c r="AY322" s="19">
        <v>1333333333</v>
      </c>
      <c r="AZ322" s="19">
        <f t="shared" si="68"/>
        <v>1333333333</v>
      </c>
      <c r="BA322" s="19"/>
      <c r="BB322" s="19"/>
      <c r="BC322" s="19"/>
      <c r="BD322" s="19"/>
      <c r="BE322" s="19"/>
      <c r="BF322" s="19"/>
      <c r="BG322" s="19"/>
      <c r="BH322" s="19"/>
      <c r="BI322" s="19"/>
      <c r="BJ322" s="19"/>
      <c r="BK322" s="19"/>
      <c r="BL322" s="19"/>
      <c r="BM322" s="19"/>
      <c r="BN322" s="19">
        <v>333333333</v>
      </c>
      <c r="BO322" s="19">
        <f t="shared" si="69"/>
        <v>333333333</v>
      </c>
      <c r="BP322" s="19"/>
      <c r="BQ322" s="19"/>
      <c r="BR322" s="19"/>
      <c r="BS322" s="19"/>
      <c r="BT322" s="19"/>
      <c r="BU322" s="19"/>
      <c r="BV322" s="19"/>
      <c r="BW322" s="19"/>
      <c r="BX322" s="19"/>
      <c r="BY322" s="19"/>
      <c r="BZ322" s="19"/>
      <c r="CA322" s="19"/>
      <c r="CB322" s="19"/>
      <c r="CC322" s="24"/>
      <c r="CD322" s="19" t="str">
        <f t="shared" si="70"/>
        <v/>
      </c>
      <c r="CE322" s="20">
        <v>2024258990064</v>
      </c>
      <c r="CF322" s="48" t="str">
        <f>+_xlfn.XLOOKUP(P322,'[1]x METAS'!$AD$3:$AD$408,'[1]x METAS'!$AF$3:$AF$408,FALSE,0,1)</f>
        <v>EPZ E.S.P.</v>
      </c>
    </row>
    <row r="323" spans="1:84" hidden="1" x14ac:dyDescent="0.25">
      <c r="A323" s="49" t="s">
        <v>1107</v>
      </c>
      <c r="B323" s="30" t="s">
        <v>890</v>
      </c>
      <c r="C323" s="30" t="s">
        <v>891</v>
      </c>
      <c r="D323" s="13">
        <v>230102701</v>
      </c>
      <c r="E323" s="12" t="s">
        <v>1108</v>
      </c>
      <c r="F323" s="12" t="s">
        <v>1109</v>
      </c>
      <c r="G323" s="14">
        <v>1</v>
      </c>
      <c r="H323" s="12" t="s">
        <v>91</v>
      </c>
      <c r="I323" s="14">
        <v>0</v>
      </c>
      <c r="J323" s="14"/>
      <c r="K323" s="15" t="e">
        <f t="shared" si="60"/>
        <v>#DIV/0!</v>
      </c>
      <c r="L323" s="15"/>
      <c r="M323" s="14">
        <v>0.5</v>
      </c>
      <c r="N323" s="14">
        <v>0.5</v>
      </c>
      <c r="O323" s="16">
        <v>0</v>
      </c>
      <c r="P323" s="16" t="str">
        <f>+_xlfn.XLOOKUP(F323,'[1]x METAS'!$X$3:$X$408,'[1]x METAS'!$AD$3:$AD$408,FALSE,0,1)</f>
        <v>Realizar el estudio de factibilidad y viabilidad administrativa, financiera, técnica y juridica  para la incorporación de un nuevo servicio "Proveedor de Internet"</v>
      </c>
      <c r="Q323" s="17" t="b">
        <f>+_xlfn.XLOOKUP(P323,[2]Sheet!$C$6:$C$2261,[2]Sheet!$G$6:$G$2261,FALSE,0,1)</f>
        <v>0</v>
      </c>
      <c r="R323" s="16"/>
      <c r="S323" s="16"/>
      <c r="T323" s="16"/>
      <c r="U323" s="16"/>
      <c r="V323" s="16"/>
      <c r="W323" s="19">
        <v>0</v>
      </c>
      <c r="X323" s="19"/>
      <c r="Y323" s="19"/>
      <c r="Z323" s="19"/>
      <c r="AA323" s="19"/>
      <c r="AB323" s="19"/>
      <c r="AC323" s="19"/>
      <c r="AD323" s="19"/>
      <c r="AE323" s="19"/>
      <c r="AF323" s="34"/>
      <c r="AG323" s="19"/>
      <c r="AH323" s="19"/>
      <c r="AI323" s="19"/>
      <c r="AJ323" s="12"/>
      <c r="AK323" s="19">
        <f t="shared" si="67"/>
        <v>0</v>
      </c>
      <c r="AL323" s="19"/>
      <c r="AM323" s="19"/>
      <c r="AN323" s="19"/>
      <c r="AO323" s="19"/>
      <c r="AP323" s="19"/>
      <c r="AQ323" s="19"/>
      <c r="AR323" s="19"/>
      <c r="AS323" s="19"/>
      <c r="AT323" s="19"/>
      <c r="AU323" s="19"/>
      <c r="AV323" s="19"/>
      <c r="AW323" s="19"/>
      <c r="AX323" s="19"/>
      <c r="AY323" s="19">
        <v>100000000</v>
      </c>
      <c r="AZ323" s="19">
        <f t="shared" si="68"/>
        <v>100000000</v>
      </c>
      <c r="BA323" s="19"/>
      <c r="BB323" s="19"/>
      <c r="BC323" s="19"/>
      <c r="BD323" s="19"/>
      <c r="BE323" s="19"/>
      <c r="BF323" s="19"/>
      <c r="BG323" s="19"/>
      <c r="BH323" s="19"/>
      <c r="BI323" s="19"/>
      <c r="BJ323" s="19"/>
      <c r="BK323" s="19"/>
      <c r="BL323" s="19"/>
      <c r="BM323" s="19"/>
      <c r="BN323" s="19">
        <v>100000000</v>
      </c>
      <c r="BO323" s="19">
        <f t="shared" si="69"/>
        <v>100000000</v>
      </c>
      <c r="BP323" s="19"/>
      <c r="BQ323" s="19"/>
      <c r="BR323" s="19"/>
      <c r="BS323" s="19"/>
      <c r="BT323" s="19"/>
      <c r="BU323" s="19"/>
      <c r="BV323" s="19"/>
      <c r="BW323" s="19"/>
      <c r="BX323" s="19"/>
      <c r="BY323" s="19"/>
      <c r="BZ323" s="19"/>
      <c r="CA323" s="19"/>
      <c r="CB323" s="19"/>
      <c r="CC323" s="24"/>
      <c r="CD323" s="19" t="str">
        <f t="shared" si="70"/>
        <v/>
      </c>
      <c r="CE323" s="20">
        <v>2024258990063</v>
      </c>
      <c r="CF323" s="48" t="str">
        <f>+_xlfn.XLOOKUP(P323,'[1]x METAS'!$AD$3:$AD$408,'[1]x METAS'!$AF$3:$AF$408,FALSE,0,1)</f>
        <v>EPZ E.S.P.</v>
      </c>
    </row>
    <row r="324" spans="1:84" hidden="1" x14ac:dyDescent="0.25">
      <c r="A324" s="49" t="s">
        <v>1110</v>
      </c>
      <c r="B324" s="30" t="s">
        <v>890</v>
      </c>
      <c r="C324" s="30" t="s">
        <v>891</v>
      </c>
      <c r="D324" s="13" t="s">
        <v>1111</v>
      </c>
      <c r="E324" s="12" t="s">
        <v>1112</v>
      </c>
      <c r="F324" s="12" t="s">
        <v>1113</v>
      </c>
      <c r="G324" s="14">
        <v>300</v>
      </c>
      <c r="H324" s="12" t="s">
        <v>91</v>
      </c>
      <c r="I324" s="14">
        <v>10</v>
      </c>
      <c r="J324" s="14"/>
      <c r="K324" s="15">
        <f t="shared" si="60"/>
        <v>0</v>
      </c>
      <c r="L324" s="15"/>
      <c r="M324" s="14">
        <v>100</v>
      </c>
      <c r="N324" s="14">
        <v>100</v>
      </c>
      <c r="O324" s="16">
        <v>90</v>
      </c>
      <c r="P324" s="16" t="str">
        <f>+_xlfn.XLOOKUP(F324,'[1]x METAS'!$X$3:$X$408,'[1]x METAS'!$AD$3:$AD$408,FALSE,0,1)</f>
        <v>Instalar 300 nuevas luminarias en el marco de la expansión del servicio de alumbrado público</v>
      </c>
      <c r="Q324" s="17" t="b">
        <f>+_xlfn.XLOOKUP(P324,[2]Sheet!$C$6:$C$2261,[2]Sheet!$G$6:$G$2261,FALSE,0,1)</f>
        <v>0</v>
      </c>
      <c r="R324" s="16"/>
      <c r="S324" s="16"/>
      <c r="T324" s="16"/>
      <c r="U324" s="16"/>
      <c r="V324" s="16"/>
      <c r="W324" s="19">
        <v>0</v>
      </c>
      <c r="X324" s="19"/>
      <c r="Y324" s="19"/>
      <c r="Z324" s="19"/>
      <c r="AA324" s="19"/>
      <c r="AB324" s="19"/>
      <c r="AC324" s="19"/>
      <c r="AD324" s="19"/>
      <c r="AE324" s="19"/>
      <c r="AF324" s="36"/>
      <c r="AG324" s="19"/>
      <c r="AH324" s="19"/>
      <c r="AI324" s="19"/>
      <c r="AJ324" s="35">
        <v>19500000</v>
      </c>
      <c r="AK324" s="19">
        <f t="shared" si="67"/>
        <v>19500000</v>
      </c>
      <c r="AL324" s="19"/>
      <c r="AM324" s="19"/>
      <c r="AN324" s="19"/>
      <c r="AO324" s="19"/>
      <c r="AP324" s="19"/>
      <c r="AQ324" s="19"/>
      <c r="AR324" s="19"/>
      <c r="AS324" s="19"/>
      <c r="AT324" s="19"/>
      <c r="AU324" s="19"/>
      <c r="AV324" s="19"/>
      <c r="AW324" s="19"/>
      <c r="AX324" s="19"/>
      <c r="AY324" s="19">
        <v>195000000</v>
      </c>
      <c r="AZ324" s="19">
        <f t="shared" si="68"/>
        <v>195000000</v>
      </c>
      <c r="BA324" s="19"/>
      <c r="BB324" s="19"/>
      <c r="BC324" s="19"/>
      <c r="BD324" s="19"/>
      <c r="BE324" s="19"/>
      <c r="BF324" s="19"/>
      <c r="BG324" s="19"/>
      <c r="BH324" s="19"/>
      <c r="BI324" s="19"/>
      <c r="BJ324" s="19"/>
      <c r="BK324" s="19"/>
      <c r="BL324" s="19"/>
      <c r="BM324" s="19"/>
      <c r="BN324" s="19">
        <v>195000000</v>
      </c>
      <c r="BO324" s="19">
        <f t="shared" si="69"/>
        <v>195000000</v>
      </c>
      <c r="BP324" s="19"/>
      <c r="BQ324" s="19"/>
      <c r="BR324" s="19"/>
      <c r="BS324" s="19"/>
      <c r="BT324" s="19"/>
      <c r="BU324" s="19"/>
      <c r="BV324" s="19"/>
      <c r="BW324" s="19"/>
      <c r="BX324" s="19"/>
      <c r="BY324" s="19"/>
      <c r="BZ324" s="19"/>
      <c r="CA324" s="19"/>
      <c r="CB324" s="19"/>
      <c r="CC324" s="24">
        <v>175500000</v>
      </c>
      <c r="CD324" s="19">
        <f t="shared" si="70"/>
        <v>175500000</v>
      </c>
      <c r="CE324" s="20">
        <v>2024258990063</v>
      </c>
      <c r="CF324" s="48" t="str">
        <f>+_xlfn.XLOOKUP(P324,'[1]x METAS'!$AD$3:$AD$408,'[1]x METAS'!$AF$3:$AF$408,FALSE,0,1)</f>
        <v>EPZ E.S.P.</v>
      </c>
    </row>
    <row r="325" spans="1:84" hidden="1" x14ac:dyDescent="0.25">
      <c r="A325" s="49" t="s">
        <v>1114</v>
      </c>
      <c r="B325" s="30" t="s">
        <v>890</v>
      </c>
      <c r="C325" s="30" t="s">
        <v>891</v>
      </c>
      <c r="D325" s="13" t="s">
        <v>1111</v>
      </c>
      <c r="E325" s="12" t="s">
        <v>1112</v>
      </c>
      <c r="F325" s="12" t="s">
        <v>1115</v>
      </c>
      <c r="G325" s="14">
        <v>120</v>
      </c>
      <c r="H325" s="12" t="s">
        <v>91</v>
      </c>
      <c r="I325" s="14">
        <v>0</v>
      </c>
      <c r="J325" s="14"/>
      <c r="K325" s="15" t="e">
        <f t="shared" si="60"/>
        <v>#DIV/0!</v>
      </c>
      <c r="L325" s="15"/>
      <c r="M325" s="14">
        <v>0</v>
      </c>
      <c r="N325" s="14">
        <v>60</v>
      </c>
      <c r="O325" s="16">
        <v>60</v>
      </c>
      <c r="P325" s="16" t="str">
        <f>+_xlfn.XLOOKUP(F325,'[1]x METAS'!$X$3:$X$408,'[1]x METAS'!$AD$3:$AD$408,FALSE,0,1)</f>
        <v>Adquirir 120 ucaps sin luminaria de ENEL COLOMBIA</v>
      </c>
      <c r="Q325" s="17" t="b">
        <f>+_xlfn.XLOOKUP(P325,[2]Sheet!$C$6:$C$2261,[2]Sheet!$G$6:$G$2261,FALSE,0,1)</f>
        <v>0</v>
      </c>
      <c r="R325" s="16"/>
      <c r="S325" s="16"/>
      <c r="T325" s="16"/>
      <c r="U325" s="16"/>
      <c r="V325" s="16"/>
      <c r="W325" s="19">
        <v>0</v>
      </c>
      <c r="X325" s="19"/>
      <c r="Y325" s="19"/>
      <c r="Z325" s="19"/>
      <c r="AA325" s="19"/>
      <c r="AB325" s="19"/>
      <c r="AC325" s="19"/>
      <c r="AD325" s="19"/>
      <c r="AE325" s="19"/>
      <c r="AF325" s="37"/>
      <c r="AG325" s="19"/>
      <c r="AH325" s="19"/>
      <c r="AI325" s="19"/>
      <c r="AJ325" s="12"/>
      <c r="AK325" s="19">
        <f t="shared" si="67"/>
        <v>0</v>
      </c>
      <c r="AL325" s="19"/>
      <c r="AM325" s="19"/>
      <c r="AN325" s="19"/>
      <c r="AO325" s="19"/>
      <c r="AP325" s="19"/>
      <c r="AQ325" s="19"/>
      <c r="AR325" s="19"/>
      <c r="AS325" s="19"/>
      <c r="AT325" s="19"/>
      <c r="AU325" s="19"/>
      <c r="AV325" s="19"/>
      <c r="AW325" s="19"/>
      <c r="AX325" s="19"/>
      <c r="AY325" s="19"/>
      <c r="AZ325" s="19" t="str">
        <f t="shared" si="68"/>
        <v/>
      </c>
      <c r="BA325" s="19"/>
      <c r="BB325" s="19"/>
      <c r="BC325" s="19"/>
      <c r="BD325" s="19"/>
      <c r="BE325" s="19"/>
      <c r="BF325" s="19"/>
      <c r="BG325" s="19"/>
      <c r="BH325" s="19"/>
      <c r="BI325" s="19"/>
      <c r="BJ325" s="19"/>
      <c r="BK325" s="19"/>
      <c r="BL325" s="19"/>
      <c r="BM325" s="19"/>
      <c r="BN325" s="19">
        <v>296100000</v>
      </c>
      <c r="BO325" s="19">
        <f t="shared" si="69"/>
        <v>296100000</v>
      </c>
      <c r="BP325" s="19"/>
      <c r="BQ325" s="19"/>
      <c r="BR325" s="19"/>
      <c r="BS325" s="19"/>
      <c r="BT325" s="19"/>
      <c r="BU325" s="19"/>
      <c r="BV325" s="19"/>
      <c r="BW325" s="19"/>
      <c r="BX325" s="19"/>
      <c r="BY325" s="19"/>
      <c r="BZ325" s="19"/>
      <c r="CA325" s="19"/>
      <c r="CB325" s="19"/>
      <c r="CC325" s="24">
        <v>296100000</v>
      </c>
      <c r="CD325" s="19">
        <f t="shared" si="70"/>
        <v>296100000</v>
      </c>
      <c r="CE325" s="20">
        <v>2024258990063</v>
      </c>
      <c r="CF325" s="48" t="str">
        <f>+_xlfn.XLOOKUP(P325,'[1]x METAS'!$AD$3:$AD$408,'[1]x METAS'!$AF$3:$AF$408,FALSE,0,1)</f>
        <v>EPZ E.S.P.</v>
      </c>
    </row>
    <row r="326" spans="1:84" hidden="1" x14ac:dyDescent="0.25">
      <c r="A326" s="49" t="s">
        <v>1116</v>
      </c>
      <c r="B326" s="30" t="s">
        <v>890</v>
      </c>
      <c r="C326" s="30" t="s">
        <v>891</v>
      </c>
      <c r="D326" s="13" t="s">
        <v>1111</v>
      </c>
      <c r="E326" s="12" t="s">
        <v>1112</v>
      </c>
      <c r="F326" s="12" t="s">
        <v>1117</v>
      </c>
      <c r="G326" s="14">
        <v>8110</v>
      </c>
      <c r="H326" s="12" t="s">
        <v>91</v>
      </c>
      <c r="I326" s="14">
        <v>0</v>
      </c>
      <c r="J326" s="14"/>
      <c r="K326" s="15" t="e">
        <f t="shared" ref="K326:K389" si="72">+J326/I326</f>
        <v>#DIV/0!</v>
      </c>
      <c r="L326" s="15"/>
      <c r="M326" s="14">
        <v>60</v>
      </c>
      <c r="N326" s="14">
        <v>60</v>
      </c>
      <c r="O326" s="16">
        <v>60</v>
      </c>
      <c r="P326" s="16" t="str">
        <f>+_xlfn.XLOOKUP(F326,'[1]x METAS'!$X$3:$X$408,'[1]x METAS'!$AD$3:$AD$408,FALSE,0,1)</f>
        <v xml:space="preserve">Aumentar a 8110 luminarias modernizadas de sodio a led  </v>
      </c>
      <c r="Q326" s="17" t="b">
        <f>+_xlfn.XLOOKUP(P326,[2]Sheet!$C$6:$C$2261,[2]Sheet!$G$6:$G$2261,FALSE,0,1)</f>
        <v>0</v>
      </c>
      <c r="R326" s="16"/>
      <c r="S326" s="16"/>
      <c r="T326" s="16"/>
      <c r="U326" s="16"/>
      <c r="V326" s="16"/>
      <c r="W326" s="19">
        <v>0</v>
      </c>
      <c r="X326" s="19"/>
      <c r="Y326" s="19"/>
      <c r="Z326" s="19"/>
      <c r="AA326" s="19"/>
      <c r="AB326" s="19"/>
      <c r="AC326" s="19"/>
      <c r="AD326" s="19"/>
      <c r="AE326" s="19"/>
      <c r="AF326" s="37"/>
      <c r="AG326" s="19"/>
      <c r="AH326" s="19"/>
      <c r="AI326" s="19"/>
      <c r="AJ326" s="12"/>
      <c r="AK326" s="19">
        <f t="shared" si="67"/>
        <v>0</v>
      </c>
      <c r="AL326" s="19"/>
      <c r="AM326" s="19"/>
      <c r="AN326" s="19"/>
      <c r="AO326" s="19"/>
      <c r="AP326" s="19"/>
      <c r="AQ326" s="19"/>
      <c r="AR326" s="19"/>
      <c r="AS326" s="19"/>
      <c r="AT326" s="19"/>
      <c r="AU326" s="19"/>
      <c r="AV326" s="19"/>
      <c r="AW326" s="19"/>
      <c r="AX326" s="19"/>
      <c r="AY326" s="19">
        <v>114000000</v>
      </c>
      <c r="AZ326" s="19">
        <f t="shared" si="68"/>
        <v>114000000</v>
      </c>
      <c r="BA326" s="19"/>
      <c r="BB326" s="19"/>
      <c r="BC326" s="19"/>
      <c r="BD326" s="19"/>
      <c r="BE326" s="19"/>
      <c r="BF326" s="19"/>
      <c r="BG326" s="19"/>
      <c r="BH326" s="19"/>
      <c r="BI326" s="19"/>
      <c r="BJ326" s="19"/>
      <c r="BK326" s="19"/>
      <c r="BL326" s="19"/>
      <c r="BM326" s="19"/>
      <c r="BN326" s="19">
        <v>114000000</v>
      </c>
      <c r="BO326" s="19">
        <f t="shared" si="69"/>
        <v>114000000</v>
      </c>
      <c r="BP326" s="19"/>
      <c r="BQ326" s="19"/>
      <c r="BR326" s="19"/>
      <c r="BS326" s="19"/>
      <c r="BT326" s="19"/>
      <c r="BU326" s="19"/>
      <c r="BV326" s="19"/>
      <c r="BW326" s="19"/>
      <c r="BX326" s="19"/>
      <c r="BY326" s="19"/>
      <c r="BZ326" s="19"/>
      <c r="CA326" s="19"/>
      <c r="CB326" s="19"/>
      <c r="CC326" s="24">
        <v>114000000</v>
      </c>
      <c r="CD326" s="19">
        <f t="shared" si="70"/>
        <v>114000000</v>
      </c>
      <c r="CE326" s="20">
        <v>2024258990063</v>
      </c>
      <c r="CF326" s="48" t="str">
        <f>+_xlfn.XLOOKUP(P326,'[1]x METAS'!$AD$3:$AD$408,'[1]x METAS'!$AF$3:$AF$408,FALSE,0,1)</f>
        <v>EPZ E.S.P.</v>
      </c>
    </row>
    <row r="327" spans="1:84" hidden="1" x14ac:dyDescent="0.25">
      <c r="A327" s="49" t="s">
        <v>1118</v>
      </c>
      <c r="B327" s="30" t="s">
        <v>890</v>
      </c>
      <c r="C327" s="30" t="s">
        <v>891</v>
      </c>
      <c r="D327" s="13" t="s">
        <v>1111</v>
      </c>
      <c r="E327" s="12" t="s">
        <v>1112</v>
      </c>
      <c r="F327" s="12" t="s">
        <v>1119</v>
      </c>
      <c r="G327" s="14">
        <v>773</v>
      </c>
      <c r="H327" s="12" t="s">
        <v>91</v>
      </c>
      <c r="I327" s="14">
        <v>0</v>
      </c>
      <c r="J327" s="14"/>
      <c r="K327" s="15" t="e">
        <f t="shared" si="72"/>
        <v>#DIV/0!</v>
      </c>
      <c r="L327" s="15"/>
      <c r="M327" s="14">
        <v>50</v>
      </c>
      <c r="N327" s="14">
        <v>50</v>
      </c>
      <c r="O327" s="16">
        <v>50</v>
      </c>
      <c r="P327" s="16" t="str">
        <f>+_xlfn.XLOOKUP(F327,'[1]x METAS'!$X$3:$X$408,'[1]x METAS'!$AD$3:$AD$408,FALSE,0,1)</f>
        <v xml:space="preserve">Aumentar a 773 luminarias instaladas con telegestión  </v>
      </c>
      <c r="Q327" s="17" t="b">
        <f>+_xlfn.XLOOKUP(P327,[2]Sheet!$C$6:$C$2261,[2]Sheet!$G$6:$G$2261,FALSE,0,1)</f>
        <v>0</v>
      </c>
      <c r="R327" s="16"/>
      <c r="S327" s="16"/>
      <c r="T327" s="16"/>
      <c r="U327" s="16"/>
      <c r="V327" s="16"/>
      <c r="W327" s="19">
        <v>0</v>
      </c>
      <c r="X327" s="19"/>
      <c r="Y327" s="19"/>
      <c r="Z327" s="19"/>
      <c r="AA327" s="19"/>
      <c r="AB327" s="19"/>
      <c r="AC327" s="19"/>
      <c r="AD327" s="19"/>
      <c r="AE327" s="19"/>
      <c r="AF327" s="37"/>
      <c r="AG327" s="19"/>
      <c r="AH327" s="19"/>
      <c r="AI327" s="19"/>
      <c r="AJ327" s="12"/>
      <c r="AK327" s="19">
        <f t="shared" si="67"/>
        <v>0</v>
      </c>
      <c r="AL327" s="19"/>
      <c r="AM327" s="19"/>
      <c r="AN327" s="19"/>
      <c r="AO327" s="19"/>
      <c r="AP327" s="19"/>
      <c r="AQ327" s="19"/>
      <c r="AR327" s="19"/>
      <c r="AS327" s="19"/>
      <c r="AT327" s="19"/>
      <c r="AU327" s="19"/>
      <c r="AV327" s="19"/>
      <c r="AW327" s="19"/>
      <c r="AX327" s="19"/>
      <c r="AY327" s="19">
        <v>39000000</v>
      </c>
      <c r="AZ327" s="19">
        <f t="shared" si="68"/>
        <v>39000000</v>
      </c>
      <c r="BA327" s="19"/>
      <c r="BB327" s="19"/>
      <c r="BC327" s="19"/>
      <c r="BD327" s="19"/>
      <c r="BE327" s="19"/>
      <c r="BF327" s="19"/>
      <c r="BG327" s="19"/>
      <c r="BH327" s="19"/>
      <c r="BI327" s="19"/>
      <c r="BJ327" s="19"/>
      <c r="BK327" s="19"/>
      <c r="BL327" s="19"/>
      <c r="BM327" s="19"/>
      <c r="BN327" s="19">
        <v>39000000</v>
      </c>
      <c r="BO327" s="19">
        <f t="shared" si="69"/>
        <v>39000000</v>
      </c>
      <c r="BP327" s="19"/>
      <c r="BQ327" s="19"/>
      <c r="BR327" s="19"/>
      <c r="BS327" s="19"/>
      <c r="BT327" s="19"/>
      <c r="BU327" s="19"/>
      <c r="BV327" s="19"/>
      <c r="BW327" s="19"/>
      <c r="BX327" s="19"/>
      <c r="BY327" s="19"/>
      <c r="BZ327" s="19"/>
      <c r="CA327" s="19"/>
      <c r="CB327" s="19"/>
      <c r="CC327" s="24">
        <v>39000000</v>
      </c>
      <c r="CD327" s="19">
        <f t="shared" si="70"/>
        <v>39000000</v>
      </c>
      <c r="CE327" s="20">
        <v>2024258990063</v>
      </c>
      <c r="CF327" s="48" t="str">
        <f>+_xlfn.XLOOKUP(P327,'[1]x METAS'!$AD$3:$AD$408,'[1]x METAS'!$AF$3:$AF$408,FALSE,0,1)</f>
        <v>EPZ E.S.P.</v>
      </c>
    </row>
    <row r="328" spans="1:84" hidden="1" x14ac:dyDescent="0.25">
      <c r="A328" s="49" t="s">
        <v>1120</v>
      </c>
      <c r="B328" s="30" t="s">
        <v>890</v>
      </c>
      <c r="C328" s="30" t="s">
        <v>891</v>
      </c>
      <c r="D328" s="13" t="s">
        <v>1121</v>
      </c>
      <c r="E328" s="12" t="s">
        <v>1122</v>
      </c>
      <c r="F328" s="12" t="s">
        <v>1123</v>
      </c>
      <c r="G328" s="14">
        <v>1</v>
      </c>
      <c r="H328" s="12" t="s">
        <v>114</v>
      </c>
      <c r="I328" s="14">
        <v>1</v>
      </c>
      <c r="J328" s="14"/>
      <c r="K328" s="15">
        <f t="shared" si="72"/>
        <v>0</v>
      </c>
      <c r="L328" s="15"/>
      <c r="M328" s="14">
        <v>1</v>
      </c>
      <c r="N328" s="14">
        <v>1</v>
      </c>
      <c r="O328" s="16">
        <v>1</v>
      </c>
      <c r="P328" s="16" t="str">
        <f>+_xlfn.XLOOKUP(F328,'[1]x METAS'!$X$3:$X$408,'[1]x METAS'!$AD$3:$AD$408,FALSE,0,1)</f>
        <v>Administrar, Operar y Mantener el 100% del Sistema de Alumbrado Público del Munipicio</v>
      </c>
      <c r="Q328" s="17">
        <f>+_xlfn.XLOOKUP(P328,[2]Sheet!$C$6:$C$2261,[2]Sheet!$G$6:$G$2261,FALSE,0,1)</f>
        <v>3552025524</v>
      </c>
      <c r="R328" s="18">
        <f>+_xlfn.XLOOKUP(P328,[2]Sheet!$C$2:$C$2261,[2]Sheet!$J$2:$J$2261,FALSE,0,1)</f>
        <v>1115694683</v>
      </c>
      <c r="S328" s="15">
        <f>+R328/Q328</f>
        <v>0.31410097575638929</v>
      </c>
      <c r="T328" s="15"/>
      <c r="U328" s="15"/>
      <c r="V328" s="15"/>
      <c r="W328" s="19">
        <v>0</v>
      </c>
      <c r="X328" s="19"/>
      <c r="Y328" s="19"/>
      <c r="Z328" s="19"/>
      <c r="AA328" s="19"/>
      <c r="AB328" s="19"/>
      <c r="AC328" s="19"/>
      <c r="AD328" s="19"/>
      <c r="AE328" s="19"/>
      <c r="AF328" s="37"/>
      <c r="AG328" s="19"/>
      <c r="AH328" s="19"/>
      <c r="AI328" s="19"/>
      <c r="AJ328" s="33">
        <v>320000000</v>
      </c>
      <c r="AK328" s="19">
        <f t="shared" si="67"/>
        <v>320000000</v>
      </c>
      <c r="AL328" s="19"/>
      <c r="AM328" s="19"/>
      <c r="AN328" s="19"/>
      <c r="AO328" s="19"/>
      <c r="AP328" s="19"/>
      <c r="AQ328" s="19"/>
      <c r="AR328" s="19"/>
      <c r="AS328" s="19"/>
      <c r="AT328" s="19"/>
      <c r="AU328" s="19"/>
      <c r="AV328" s="19"/>
      <c r="AW328" s="19"/>
      <c r="AX328" s="19"/>
      <c r="AY328" s="19">
        <v>6181600000</v>
      </c>
      <c r="AZ328" s="19">
        <f t="shared" si="68"/>
        <v>6181600000</v>
      </c>
      <c r="BA328" s="19"/>
      <c r="BB328" s="19"/>
      <c r="BC328" s="19"/>
      <c r="BD328" s="19"/>
      <c r="BE328" s="19"/>
      <c r="BF328" s="19"/>
      <c r="BG328" s="19"/>
      <c r="BH328" s="19"/>
      <c r="BI328" s="19"/>
      <c r="BJ328" s="19"/>
      <c r="BK328" s="19"/>
      <c r="BL328" s="19"/>
      <c r="BM328" s="19"/>
      <c r="BN328" s="19">
        <v>6181600000</v>
      </c>
      <c r="BO328" s="19">
        <f t="shared" si="69"/>
        <v>6181600000</v>
      </c>
      <c r="BP328" s="19"/>
      <c r="BQ328" s="19"/>
      <c r="BR328" s="19"/>
      <c r="BS328" s="19"/>
      <c r="BT328" s="19"/>
      <c r="BU328" s="19"/>
      <c r="BV328" s="19"/>
      <c r="BW328" s="19"/>
      <c r="BX328" s="19"/>
      <c r="BY328" s="19"/>
      <c r="BZ328" s="19"/>
      <c r="CA328" s="19"/>
      <c r="CB328" s="19"/>
      <c r="CC328" s="24">
        <v>6181600000</v>
      </c>
      <c r="CD328" s="19">
        <f t="shared" si="70"/>
        <v>6181600000</v>
      </c>
      <c r="CE328" s="20">
        <v>2024258990063</v>
      </c>
      <c r="CF328" s="48" t="str">
        <f>+_xlfn.XLOOKUP(P328,'[1]x METAS'!$AD$3:$AD$408,'[1]x METAS'!$AF$3:$AF$408,FALSE,0,1)</f>
        <v>EPZ E.S.P.</v>
      </c>
    </row>
    <row r="329" spans="1:84" hidden="1" x14ac:dyDescent="0.25">
      <c r="A329" s="49" t="s">
        <v>1124</v>
      </c>
      <c r="B329" s="30" t="s">
        <v>890</v>
      </c>
      <c r="C329" s="30" t="s">
        <v>891</v>
      </c>
      <c r="D329" s="13" t="s">
        <v>1125</v>
      </c>
      <c r="E329" s="12" t="s">
        <v>1126</v>
      </c>
      <c r="F329" s="12" t="s">
        <v>1127</v>
      </c>
      <c r="G329" s="14">
        <v>1</v>
      </c>
      <c r="H329" s="12" t="s">
        <v>91</v>
      </c>
      <c r="I329" s="14">
        <v>0</v>
      </c>
      <c r="J329" s="14"/>
      <c r="K329" s="15" t="e">
        <f t="shared" si="72"/>
        <v>#DIV/0!</v>
      </c>
      <c r="L329" s="15"/>
      <c r="M329" s="14">
        <v>0.5</v>
      </c>
      <c r="N329" s="14">
        <v>0.5</v>
      </c>
      <c r="O329" s="16">
        <v>0</v>
      </c>
      <c r="P329" s="16" t="str">
        <f>+_xlfn.XLOOKUP(F329,'[1]x METAS'!$X$3:$X$408,'[1]x METAS'!$AD$3:$AD$408,FALSE,0,1)</f>
        <v>Implementar un sistema de energía renovable en la sede de Empresas Públicas de Zipaquirá EPZ E.S.P</v>
      </c>
      <c r="Q329" s="17" t="b">
        <f>+_xlfn.XLOOKUP(P329,[2]Sheet!$C$6:$C$2261,[2]Sheet!$G$6:$G$2261,FALSE,0,1)</f>
        <v>0</v>
      </c>
      <c r="R329" s="16"/>
      <c r="S329" s="16"/>
      <c r="T329" s="16"/>
      <c r="U329" s="16"/>
      <c r="V329" s="16"/>
      <c r="W329" s="19">
        <v>0</v>
      </c>
      <c r="X329" s="19"/>
      <c r="Y329" s="19"/>
      <c r="Z329" s="19"/>
      <c r="AA329" s="19"/>
      <c r="AB329" s="19"/>
      <c r="AC329" s="19"/>
      <c r="AD329" s="19"/>
      <c r="AE329" s="19"/>
      <c r="AF329" s="37"/>
      <c r="AG329" s="19"/>
      <c r="AH329" s="19"/>
      <c r="AI329" s="19"/>
      <c r="AJ329" s="12"/>
      <c r="AK329" s="19">
        <f t="shared" si="67"/>
        <v>0</v>
      </c>
      <c r="AL329" s="19"/>
      <c r="AM329" s="19"/>
      <c r="AN329" s="19"/>
      <c r="AO329" s="19"/>
      <c r="AP329" s="19"/>
      <c r="AQ329" s="19"/>
      <c r="AR329" s="19"/>
      <c r="AS329" s="19"/>
      <c r="AT329" s="19"/>
      <c r="AU329" s="19"/>
      <c r="AV329" s="19"/>
      <c r="AW329" s="19"/>
      <c r="AX329" s="19"/>
      <c r="AY329" s="19">
        <v>500000000</v>
      </c>
      <c r="AZ329" s="19">
        <f t="shared" si="68"/>
        <v>500000000</v>
      </c>
      <c r="BA329" s="19"/>
      <c r="BB329" s="19"/>
      <c r="BC329" s="19"/>
      <c r="BD329" s="19"/>
      <c r="BE329" s="19"/>
      <c r="BF329" s="19"/>
      <c r="BG329" s="19"/>
      <c r="BH329" s="19"/>
      <c r="BI329" s="19"/>
      <c r="BJ329" s="19"/>
      <c r="BK329" s="19"/>
      <c r="BL329" s="19"/>
      <c r="BM329" s="19"/>
      <c r="BN329" s="19">
        <v>500000000</v>
      </c>
      <c r="BO329" s="19">
        <f t="shared" si="69"/>
        <v>500000000</v>
      </c>
      <c r="BP329" s="19"/>
      <c r="BQ329" s="19"/>
      <c r="BR329" s="19"/>
      <c r="BS329" s="19"/>
      <c r="BT329" s="19"/>
      <c r="BU329" s="19"/>
      <c r="BV329" s="19"/>
      <c r="BW329" s="19"/>
      <c r="BX329" s="19"/>
      <c r="BY329" s="19"/>
      <c r="BZ329" s="19"/>
      <c r="CA329" s="19"/>
      <c r="CB329" s="19"/>
      <c r="CC329" s="24"/>
      <c r="CD329" s="19" t="str">
        <f t="shared" si="70"/>
        <v/>
      </c>
      <c r="CE329" s="20">
        <v>2024258990063</v>
      </c>
      <c r="CF329" s="48" t="str">
        <f>+_xlfn.XLOOKUP(P329,'[1]x METAS'!$AD$3:$AD$408,'[1]x METAS'!$AF$3:$AF$408,FALSE,0,1)</f>
        <v>EPZ E.S.P.</v>
      </c>
    </row>
    <row r="330" spans="1:84" hidden="1" x14ac:dyDescent="0.25">
      <c r="A330" s="49" t="s">
        <v>1128</v>
      </c>
      <c r="B330" s="30" t="s">
        <v>890</v>
      </c>
      <c r="C330" s="30" t="s">
        <v>891</v>
      </c>
      <c r="D330" s="13" t="s">
        <v>1129</v>
      </c>
      <c r="E330" s="12" t="s">
        <v>1130</v>
      </c>
      <c r="F330" s="12" t="s">
        <v>1131</v>
      </c>
      <c r="G330" s="14">
        <v>1</v>
      </c>
      <c r="H330" s="12" t="s">
        <v>91</v>
      </c>
      <c r="I330" s="14">
        <v>0.1</v>
      </c>
      <c r="J330" s="14"/>
      <c r="K330" s="15">
        <f t="shared" si="72"/>
        <v>0</v>
      </c>
      <c r="L330" s="15"/>
      <c r="M330" s="14">
        <v>0.2</v>
      </c>
      <c r="N330" s="14">
        <v>0.35</v>
      </c>
      <c r="O330" s="16">
        <v>0.35</v>
      </c>
      <c r="P330" s="16" t="str">
        <f>+_xlfn.XLOOKUP(F330,'[1]x METAS'!$X$3:$X$408,'[1]x METAS'!$AD$3:$AD$408,FALSE,0,1)</f>
        <v>Factibilidad, construcción y puesta en operación de tanque de almacenamiento de agua potable</v>
      </c>
      <c r="Q330" s="17" t="b">
        <f>+_xlfn.XLOOKUP(P330,[2]Sheet!$C$6:$C$2261,[2]Sheet!$G$6:$G$2261,FALSE,0,1)</f>
        <v>0</v>
      </c>
      <c r="R330" s="16"/>
      <c r="S330" s="16"/>
      <c r="T330" s="16"/>
      <c r="U330" s="16"/>
      <c r="V330" s="16"/>
      <c r="W330" s="19">
        <v>0</v>
      </c>
      <c r="X330" s="19"/>
      <c r="Y330" s="19"/>
      <c r="Z330" s="19"/>
      <c r="AA330" s="19"/>
      <c r="AB330" s="19"/>
      <c r="AC330" s="19"/>
      <c r="AD330" s="19"/>
      <c r="AE330" s="19"/>
      <c r="AF330" s="38"/>
      <c r="AG330" s="19"/>
      <c r="AH330" s="19"/>
      <c r="AI330" s="19"/>
      <c r="AJ330" s="33">
        <v>303000000</v>
      </c>
      <c r="AK330" s="19">
        <f t="shared" si="67"/>
        <v>303000000</v>
      </c>
      <c r="AL330" s="19"/>
      <c r="AM330" s="19"/>
      <c r="AN330" s="19"/>
      <c r="AO330" s="19"/>
      <c r="AP330" s="19"/>
      <c r="AQ330" s="19"/>
      <c r="AR330" s="19"/>
      <c r="AS330" s="19"/>
      <c r="AT330" s="19"/>
      <c r="AU330" s="19"/>
      <c r="AV330" s="19"/>
      <c r="AW330" s="19"/>
      <c r="AX330" s="19"/>
      <c r="AY330" s="19"/>
      <c r="AZ330" s="19" t="str">
        <f t="shared" si="68"/>
        <v/>
      </c>
      <c r="BA330" s="19"/>
      <c r="BB330" s="19"/>
      <c r="BC330" s="19"/>
      <c r="BD330" s="19"/>
      <c r="BE330" s="19"/>
      <c r="BF330" s="19"/>
      <c r="BG330" s="19"/>
      <c r="BH330" s="19"/>
      <c r="BI330" s="19"/>
      <c r="BJ330" s="19">
        <v>29697000000</v>
      </c>
      <c r="BK330" s="19"/>
      <c r="BL330" s="19"/>
      <c r="BM330" s="19"/>
      <c r="BN330" s="19"/>
      <c r="BO330" s="19">
        <f t="shared" si="69"/>
        <v>29697000000</v>
      </c>
      <c r="BP330" s="19"/>
      <c r="BQ330" s="19"/>
      <c r="BR330" s="19"/>
      <c r="BS330" s="19"/>
      <c r="BT330" s="19"/>
      <c r="BU330" s="19"/>
      <c r="BV330" s="19"/>
      <c r="BW330" s="19"/>
      <c r="BX330" s="19"/>
      <c r="BY330" s="19"/>
      <c r="BZ330" s="19"/>
      <c r="CA330" s="19"/>
      <c r="CB330" s="19"/>
      <c r="CC330" s="24"/>
      <c r="CD330" s="19" t="str">
        <f t="shared" si="70"/>
        <v/>
      </c>
      <c r="CE330" s="20">
        <v>2024258990065</v>
      </c>
      <c r="CF330" s="48" t="str">
        <f>+_xlfn.XLOOKUP(P330,'[1]x METAS'!$AD$3:$AD$408,'[1]x METAS'!$AF$3:$AF$408,FALSE,0,1)</f>
        <v>EPZ E.S.P.</v>
      </c>
    </row>
    <row r="331" spans="1:84" hidden="1" x14ac:dyDescent="0.25">
      <c r="A331" s="49" t="s">
        <v>1132</v>
      </c>
      <c r="B331" s="30" t="s">
        <v>890</v>
      </c>
      <c r="C331" s="30" t="s">
        <v>891</v>
      </c>
      <c r="D331" s="13" t="s">
        <v>1133</v>
      </c>
      <c r="E331" s="12" t="s">
        <v>1134</v>
      </c>
      <c r="F331" s="12" t="s">
        <v>1135</v>
      </c>
      <c r="G331" s="14">
        <v>1</v>
      </c>
      <c r="H331" s="12" t="s">
        <v>91</v>
      </c>
      <c r="I331" s="14">
        <v>0</v>
      </c>
      <c r="J331" s="14"/>
      <c r="K331" s="15" t="e">
        <f t="shared" si="72"/>
        <v>#DIV/0!</v>
      </c>
      <c r="L331" s="15"/>
      <c r="M331" s="14">
        <v>0.2</v>
      </c>
      <c r="N331" s="14">
        <v>0.4</v>
      </c>
      <c r="O331" s="16">
        <v>0.4</v>
      </c>
      <c r="P331" s="16" t="str">
        <f>+_xlfn.XLOOKUP(F331,'[1]x METAS'!$X$3:$X$408,'[1]x METAS'!$AD$3:$AD$408,FALSE,0,1)</f>
        <v>Factibilidad y construcción del Anillo Hidráulico industrial (Sector Calle 33 La Granja - Santa Isabel)</v>
      </c>
      <c r="Q331" s="17" t="b">
        <f>+_xlfn.XLOOKUP(P331,[2]Sheet!$C$6:$C$2261,[2]Sheet!$G$6:$G$2261,FALSE,0,1)</f>
        <v>0</v>
      </c>
      <c r="R331" s="16"/>
      <c r="S331" s="16"/>
      <c r="T331" s="16"/>
      <c r="U331" s="16"/>
      <c r="V331" s="16"/>
      <c r="W331" s="19">
        <v>0</v>
      </c>
      <c r="X331" s="19"/>
      <c r="Y331" s="19"/>
      <c r="Z331" s="19"/>
      <c r="AA331" s="19"/>
      <c r="AB331" s="19"/>
      <c r="AC331" s="19"/>
      <c r="AD331" s="19"/>
      <c r="AE331" s="19"/>
      <c r="AF331" s="38"/>
      <c r="AG331" s="19"/>
      <c r="AH331" s="19"/>
      <c r="AI331" s="19"/>
      <c r="AJ331" s="12"/>
      <c r="AK331" s="19">
        <f t="shared" si="67"/>
        <v>0</v>
      </c>
      <c r="AL331" s="19"/>
      <c r="AM331" s="19"/>
      <c r="AN331" s="19"/>
      <c r="AO331" s="19"/>
      <c r="AP331" s="19"/>
      <c r="AQ331" s="19"/>
      <c r="AR331" s="19"/>
      <c r="AS331" s="19"/>
      <c r="AT331" s="19"/>
      <c r="AU331" s="19"/>
      <c r="AV331" s="19"/>
      <c r="AW331" s="19">
        <v>2393200000</v>
      </c>
      <c r="AX331" s="19"/>
      <c r="AY331" s="19">
        <v>170000000</v>
      </c>
      <c r="AZ331" s="19">
        <f t="shared" si="68"/>
        <v>2563200000</v>
      </c>
      <c r="BA331" s="19"/>
      <c r="BB331" s="19"/>
      <c r="BC331" s="19"/>
      <c r="BD331" s="19"/>
      <c r="BE331" s="19"/>
      <c r="BF331" s="19"/>
      <c r="BG331" s="19"/>
      <c r="BH331" s="19"/>
      <c r="BI331" s="19"/>
      <c r="BJ331" s="19"/>
      <c r="BK331" s="19"/>
      <c r="BL331" s="19">
        <v>5126400000</v>
      </c>
      <c r="BM331" s="19"/>
      <c r="BN331" s="19"/>
      <c r="BO331" s="19">
        <f t="shared" si="69"/>
        <v>5126400000</v>
      </c>
      <c r="BP331" s="19"/>
      <c r="BQ331" s="19"/>
      <c r="BR331" s="19"/>
      <c r="BS331" s="19"/>
      <c r="BT331" s="19"/>
      <c r="BU331" s="19"/>
      <c r="BV331" s="19"/>
      <c r="BW331" s="19"/>
      <c r="BX331" s="19"/>
      <c r="BY331" s="19"/>
      <c r="BZ331" s="19"/>
      <c r="CA331" s="19">
        <v>5126400000</v>
      </c>
      <c r="CB331" s="19"/>
      <c r="CC331" s="24"/>
      <c r="CD331" s="19">
        <f t="shared" si="70"/>
        <v>5126400000</v>
      </c>
      <c r="CE331" s="20">
        <v>2024258990065</v>
      </c>
      <c r="CF331" s="48" t="str">
        <f>+_xlfn.XLOOKUP(P331,'[1]x METAS'!$AD$3:$AD$408,'[1]x METAS'!$AF$3:$AF$408,FALSE,0,1)</f>
        <v>EPZ E.S.P.</v>
      </c>
    </row>
    <row r="332" spans="1:84" hidden="1" x14ac:dyDescent="0.25">
      <c r="A332" s="49" t="s">
        <v>1136</v>
      </c>
      <c r="B332" s="30" t="s">
        <v>890</v>
      </c>
      <c r="C332" s="30" t="s">
        <v>891</v>
      </c>
      <c r="D332" s="13" t="s">
        <v>1137</v>
      </c>
      <c r="E332" s="12" t="s">
        <v>1138</v>
      </c>
      <c r="F332" s="12" t="s">
        <v>1139</v>
      </c>
      <c r="G332" s="14">
        <v>1</v>
      </c>
      <c r="H332" s="12" t="s">
        <v>114</v>
      </c>
      <c r="I332" s="14">
        <v>0.2</v>
      </c>
      <c r="J332" s="14"/>
      <c r="K332" s="15">
        <f t="shared" si="72"/>
        <v>0</v>
      </c>
      <c r="L332" s="15"/>
      <c r="M332" s="14">
        <v>0.8</v>
      </c>
      <c r="N332" s="14">
        <v>0.9</v>
      </c>
      <c r="O332" s="16">
        <v>1</v>
      </c>
      <c r="P332" s="16" t="str">
        <f>+_xlfn.XLOOKUP(F332,'[1]x METAS'!$X$3:$X$408,'[1]x METAS'!$AD$3:$AD$408,FALSE,0,1)</f>
        <v>Actualización e implementación de la Política Pública del Agua</v>
      </c>
      <c r="Q332" s="17">
        <f>+_xlfn.XLOOKUP(P332,[2]Sheet!$C$6:$C$2261,[2]Sheet!$G$6:$G$2261,FALSE,0,1)</f>
        <v>223751492</v>
      </c>
      <c r="R332" s="18">
        <f>+_xlfn.XLOOKUP(P332,[2]Sheet!$C$2:$C$2261,[2]Sheet!$J$2:$J$2261,FALSE,0,1)</f>
        <v>151444719</v>
      </c>
      <c r="S332" s="15">
        <f>+R332/Q332</f>
        <v>0.67684339284763295</v>
      </c>
      <c r="T332" s="15"/>
      <c r="U332" s="15"/>
      <c r="V332" s="15"/>
      <c r="W332" s="19">
        <v>0</v>
      </c>
      <c r="X332" s="19"/>
      <c r="Y332" s="19"/>
      <c r="Z332" s="19"/>
      <c r="AA332" s="19"/>
      <c r="AB332" s="19"/>
      <c r="AC332" s="19"/>
      <c r="AD332" s="19"/>
      <c r="AE332" s="19"/>
      <c r="AF332" s="38"/>
      <c r="AG332" s="19"/>
      <c r="AH332" s="19"/>
      <c r="AI332" s="19"/>
      <c r="AJ332" s="12"/>
      <c r="AK332" s="19">
        <f t="shared" si="67"/>
        <v>0</v>
      </c>
      <c r="AL332" s="19"/>
      <c r="AM332" s="19"/>
      <c r="AN332" s="19"/>
      <c r="AO332" s="19"/>
      <c r="AP332" s="19"/>
      <c r="AQ332" s="19"/>
      <c r="AR332" s="19"/>
      <c r="AS332" s="19"/>
      <c r="AT332" s="19"/>
      <c r="AU332" s="19"/>
      <c r="AV332" s="19"/>
      <c r="AW332" s="19"/>
      <c r="AX332" s="19"/>
      <c r="AY332" s="19">
        <v>60000000</v>
      </c>
      <c r="AZ332" s="19">
        <f t="shared" si="68"/>
        <v>60000000</v>
      </c>
      <c r="BA332" s="19"/>
      <c r="BB332" s="19"/>
      <c r="BC332" s="19"/>
      <c r="BD332" s="19"/>
      <c r="BE332" s="19"/>
      <c r="BF332" s="19"/>
      <c r="BG332" s="19"/>
      <c r="BH332" s="19"/>
      <c r="BI332" s="19"/>
      <c r="BJ332" s="19"/>
      <c r="BK332" s="19"/>
      <c r="BL332" s="19"/>
      <c r="BM332" s="19"/>
      <c r="BN332" s="19">
        <v>20000000</v>
      </c>
      <c r="BO332" s="19">
        <f t="shared" si="69"/>
        <v>20000000</v>
      </c>
      <c r="BP332" s="19"/>
      <c r="BQ332" s="19"/>
      <c r="BR332" s="19"/>
      <c r="BS332" s="19"/>
      <c r="BT332" s="19"/>
      <c r="BU332" s="19"/>
      <c r="BV332" s="19"/>
      <c r="BW332" s="19"/>
      <c r="BX332" s="19"/>
      <c r="BY332" s="19"/>
      <c r="BZ332" s="19"/>
      <c r="CA332" s="19"/>
      <c r="CB332" s="19"/>
      <c r="CC332" s="24">
        <v>20000000</v>
      </c>
      <c r="CD332" s="19">
        <f t="shared" si="70"/>
        <v>20000000</v>
      </c>
      <c r="CE332" s="20">
        <v>2024258990065</v>
      </c>
      <c r="CF332" s="48" t="str">
        <f>+_xlfn.XLOOKUP(P332,'[1]x METAS'!$AD$3:$AD$408,'[1]x METAS'!$AF$3:$AF$408,FALSE,0,1)</f>
        <v>EPZ E.S.P.</v>
      </c>
    </row>
    <row r="333" spans="1:84" hidden="1" x14ac:dyDescent="0.25">
      <c r="A333" s="49" t="s">
        <v>1140</v>
      </c>
      <c r="B333" s="30" t="s">
        <v>890</v>
      </c>
      <c r="C333" s="30" t="s">
        <v>891</v>
      </c>
      <c r="D333" s="13" t="s">
        <v>1141</v>
      </c>
      <c r="E333" s="12" t="s">
        <v>1142</v>
      </c>
      <c r="F333" s="12" t="s">
        <v>1143</v>
      </c>
      <c r="G333" s="14">
        <v>9</v>
      </c>
      <c r="H333" s="12" t="s">
        <v>91</v>
      </c>
      <c r="I333" s="14">
        <v>1</v>
      </c>
      <c r="J333" s="14"/>
      <c r="K333" s="15">
        <f t="shared" si="72"/>
        <v>0</v>
      </c>
      <c r="L333" s="15"/>
      <c r="M333" s="14">
        <v>2</v>
      </c>
      <c r="N333" s="14">
        <v>3</v>
      </c>
      <c r="O333" s="16">
        <v>3</v>
      </c>
      <c r="P333" s="16" t="str">
        <f>+_xlfn.XLOOKUP(F333,'[1]x METAS'!$X$3:$X$408,'[1]x METAS'!$AD$3:$AD$408,FALSE,0,1)</f>
        <v>Realizar la modelación e implementación de 9 sectores hidráulicos</v>
      </c>
      <c r="Q333" s="17" t="b">
        <f>+_xlfn.XLOOKUP(P333,[2]Sheet!$C$6:$C$2261,[2]Sheet!$G$6:$G$2261,FALSE,0,1)</f>
        <v>0</v>
      </c>
      <c r="R333" s="16"/>
      <c r="S333" s="16"/>
      <c r="T333" s="16"/>
      <c r="U333" s="16"/>
      <c r="V333" s="16"/>
      <c r="W333" s="19">
        <v>0</v>
      </c>
      <c r="X333" s="19"/>
      <c r="Y333" s="19"/>
      <c r="Z333" s="19"/>
      <c r="AA333" s="19"/>
      <c r="AB333" s="19"/>
      <c r="AC333" s="19"/>
      <c r="AD333" s="19"/>
      <c r="AE333" s="19"/>
      <c r="AF333" s="38"/>
      <c r="AG333" s="19"/>
      <c r="AH333" s="19"/>
      <c r="AI333" s="19"/>
      <c r="AJ333" s="35">
        <v>14444444</v>
      </c>
      <c r="AK333" s="19">
        <f t="shared" si="67"/>
        <v>14444444</v>
      </c>
      <c r="AL333" s="19"/>
      <c r="AM333" s="19"/>
      <c r="AN333" s="19"/>
      <c r="AO333" s="19"/>
      <c r="AP333" s="19"/>
      <c r="AQ333" s="19"/>
      <c r="AR333" s="19"/>
      <c r="AS333" s="19"/>
      <c r="AT333" s="19"/>
      <c r="AU333" s="19"/>
      <c r="AV333" s="19"/>
      <c r="AW333" s="19"/>
      <c r="AX333" s="19"/>
      <c r="AY333" s="19">
        <v>28888889</v>
      </c>
      <c r="AZ333" s="19">
        <f t="shared" si="68"/>
        <v>28888889</v>
      </c>
      <c r="BA333" s="19"/>
      <c r="BB333" s="19"/>
      <c r="BC333" s="19"/>
      <c r="BD333" s="19"/>
      <c r="BE333" s="19"/>
      <c r="BF333" s="19"/>
      <c r="BG333" s="19"/>
      <c r="BH333" s="19"/>
      <c r="BI333" s="19"/>
      <c r="BJ333" s="19"/>
      <c r="BK333" s="19"/>
      <c r="BL333" s="19"/>
      <c r="BM333" s="19"/>
      <c r="BN333" s="19">
        <v>43333333</v>
      </c>
      <c r="BO333" s="19">
        <f t="shared" si="69"/>
        <v>43333333</v>
      </c>
      <c r="BP333" s="19"/>
      <c r="BQ333" s="19"/>
      <c r="BR333" s="19"/>
      <c r="BS333" s="19"/>
      <c r="BT333" s="19"/>
      <c r="BU333" s="19"/>
      <c r="BV333" s="19"/>
      <c r="BW333" s="19"/>
      <c r="BX333" s="19"/>
      <c r="BY333" s="19"/>
      <c r="BZ333" s="19"/>
      <c r="CA333" s="19"/>
      <c r="CB333" s="19"/>
      <c r="CC333" s="24">
        <v>43333333</v>
      </c>
      <c r="CD333" s="19">
        <f t="shared" si="70"/>
        <v>43333333</v>
      </c>
      <c r="CE333" s="20">
        <v>2024258990065</v>
      </c>
      <c r="CF333" s="48" t="str">
        <f>+_xlfn.XLOOKUP(P333,'[1]x METAS'!$AD$3:$AD$408,'[1]x METAS'!$AF$3:$AF$408,FALSE,0,1)</f>
        <v>EPZ E.S.P.</v>
      </c>
    </row>
    <row r="334" spans="1:84" hidden="1" x14ac:dyDescent="0.25">
      <c r="A334" s="49" t="s">
        <v>1144</v>
      </c>
      <c r="B334" s="30" t="s">
        <v>890</v>
      </c>
      <c r="C334" s="30" t="s">
        <v>891</v>
      </c>
      <c r="D334" s="13" t="s">
        <v>1145</v>
      </c>
      <c r="E334" s="12" t="s">
        <v>1146</v>
      </c>
      <c r="F334" s="12" t="s">
        <v>1147</v>
      </c>
      <c r="G334" s="14">
        <v>1</v>
      </c>
      <c r="H334" s="12" t="s">
        <v>91</v>
      </c>
      <c r="I334" s="14">
        <v>0</v>
      </c>
      <c r="J334" s="14"/>
      <c r="K334" s="15" t="e">
        <f t="shared" si="72"/>
        <v>#DIV/0!</v>
      </c>
      <c r="L334" s="15"/>
      <c r="M334" s="14">
        <v>1</v>
      </c>
      <c r="N334" s="14">
        <v>0</v>
      </c>
      <c r="O334" s="16">
        <v>0</v>
      </c>
      <c r="P334" s="16" t="str">
        <f>+_xlfn.XLOOKUP(F334,'[1]x METAS'!$X$3:$X$408,'[1]x METAS'!$AD$3:$AD$408,FALSE,0,1)</f>
        <v>Realizar estudios y diseños para la optimización de la PTAP Alto del Águila</v>
      </c>
      <c r="Q334" s="17" t="b">
        <f>+_xlfn.XLOOKUP(P334,[2]Sheet!$C$6:$C$2261,[2]Sheet!$G$6:$G$2261,FALSE,0,1)</f>
        <v>0</v>
      </c>
      <c r="R334" s="16"/>
      <c r="S334" s="16"/>
      <c r="T334" s="16"/>
      <c r="U334" s="16"/>
      <c r="V334" s="16"/>
      <c r="W334" s="19">
        <v>0</v>
      </c>
      <c r="X334" s="19"/>
      <c r="Y334" s="19"/>
      <c r="Z334" s="19"/>
      <c r="AA334" s="19"/>
      <c r="AB334" s="19"/>
      <c r="AC334" s="19"/>
      <c r="AD334" s="19"/>
      <c r="AE334" s="19"/>
      <c r="AF334" s="38"/>
      <c r="AG334" s="19"/>
      <c r="AH334" s="19"/>
      <c r="AI334" s="19"/>
      <c r="AJ334" s="12"/>
      <c r="AK334" s="19">
        <f t="shared" si="67"/>
        <v>0</v>
      </c>
      <c r="AL334" s="19"/>
      <c r="AM334" s="19"/>
      <c r="AN334" s="19"/>
      <c r="AO334" s="19"/>
      <c r="AP334" s="19"/>
      <c r="AQ334" s="19"/>
      <c r="AR334" s="19"/>
      <c r="AS334" s="19"/>
      <c r="AT334" s="19"/>
      <c r="AU334" s="19"/>
      <c r="AV334" s="19"/>
      <c r="AW334" s="19"/>
      <c r="AX334" s="19"/>
      <c r="AY334" s="19">
        <v>264000000</v>
      </c>
      <c r="AZ334" s="19">
        <f t="shared" si="68"/>
        <v>264000000</v>
      </c>
      <c r="BA334" s="19"/>
      <c r="BB334" s="19"/>
      <c r="BC334" s="19"/>
      <c r="BD334" s="19"/>
      <c r="BE334" s="19"/>
      <c r="BF334" s="19"/>
      <c r="BG334" s="19"/>
      <c r="BH334" s="19"/>
      <c r="BI334" s="19"/>
      <c r="BJ334" s="19"/>
      <c r="BK334" s="19"/>
      <c r="BL334" s="19"/>
      <c r="BM334" s="19"/>
      <c r="BN334" s="19"/>
      <c r="BO334" s="19" t="str">
        <f t="shared" si="69"/>
        <v/>
      </c>
      <c r="BP334" s="19"/>
      <c r="BQ334" s="19"/>
      <c r="BR334" s="19"/>
      <c r="BS334" s="19"/>
      <c r="BT334" s="19"/>
      <c r="BU334" s="19"/>
      <c r="BV334" s="19"/>
      <c r="BW334" s="19"/>
      <c r="BX334" s="19"/>
      <c r="BY334" s="19"/>
      <c r="BZ334" s="19"/>
      <c r="CA334" s="19"/>
      <c r="CB334" s="19"/>
      <c r="CC334" s="24"/>
      <c r="CD334" s="19" t="str">
        <f t="shared" si="70"/>
        <v/>
      </c>
      <c r="CE334" s="20">
        <v>2024258990065</v>
      </c>
      <c r="CF334" s="48" t="str">
        <f>+_xlfn.XLOOKUP(P334,'[1]x METAS'!$AD$3:$AD$408,'[1]x METAS'!$AF$3:$AF$408,FALSE,0,1)</f>
        <v>EPZ E.S.P.</v>
      </c>
    </row>
    <row r="335" spans="1:84" hidden="1" x14ac:dyDescent="0.25">
      <c r="A335" s="49" t="s">
        <v>1148</v>
      </c>
      <c r="B335" s="30" t="s">
        <v>890</v>
      </c>
      <c r="C335" s="30" t="s">
        <v>891</v>
      </c>
      <c r="D335" s="13" t="s">
        <v>1149</v>
      </c>
      <c r="E335" s="12" t="s">
        <v>1150</v>
      </c>
      <c r="F335" s="12" t="s">
        <v>1151</v>
      </c>
      <c r="G335" s="14">
        <v>2000</v>
      </c>
      <c r="H335" s="12" t="s">
        <v>91</v>
      </c>
      <c r="I335" s="14">
        <v>500</v>
      </c>
      <c r="J335" s="14"/>
      <c r="K335" s="15">
        <f t="shared" si="72"/>
        <v>0</v>
      </c>
      <c r="L335" s="15"/>
      <c r="M335" s="14">
        <v>500</v>
      </c>
      <c r="N335" s="14">
        <v>500</v>
      </c>
      <c r="O335" s="16">
        <v>500</v>
      </c>
      <c r="P335" s="16" t="str">
        <f>+_xlfn.XLOOKUP(F335,'[1]x METAS'!$X$3:$X$408,'[1]x METAS'!$AD$3:$AD$408,FALSE,0,1)</f>
        <v>Ampliación y/o reposición de 2000 metros de redes de distribución de acueducto</v>
      </c>
      <c r="Q335" s="17" t="b">
        <f>+_xlfn.XLOOKUP(P335,[2]Sheet!$C$6:$C$2261,[2]Sheet!$G$6:$G$2261,FALSE,0,1)</f>
        <v>0</v>
      </c>
      <c r="R335" s="16"/>
      <c r="S335" s="16"/>
      <c r="T335" s="16"/>
      <c r="U335" s="16"/>
      <c r="V335" s="16"/>
      <c r="W335" s="19">
        <v>0</v>
      </c>
      <c r="X335" s="19"/>
      <c r="Y335" s="19"/>
      <c r="Z335" s="19"/>
      <c r="AA335" s="19"/>
      <c r="AB335" s="19"/>
      <c r="AC335" s="19"/>
      <c r="AD335" s="19"/>
      <c r="AE335" s="19"/>
      <c r="AF335" s="38"/>
      <c r="AG335" s="19"/>
      <c r="AH335" s="19"/>
      <c r="AI335" s="19"/>
      <c r="AJ335" s="33">
        <v>87500000</v>
      </c>
      <c r="AK335" s="19">
        <f t="shared" si="67"/>
        <v>87500000</v>
      </c>
      <c r="AL335" s="19"/>
      <c r="AM335" s="19"/>
      <c r="AN335" s="19"/>
      <c r="AO335" s="19"/>
      <c r="AP335" s="19"/>
      <c r="AQ335" s="19"/>
      <c r="AR335" s="19"/>
      <c r="AS335" s="19"/>
      <c r="AT335" s="19"/>
      <c r="AU335" s="19"/>
      <c r="AV335" s="19"/>
      <c r="AW335" s="19"/>
      <c r="AX335" s="19"/>
      <c r="AY335" s="19">
        <v>87500000</v>
      </c>
      <c r="AZ335" s="19">
        <f t="shared" si="68"/>
        <v>87500000</v>
      </c>
      <c r="BA335" s="19"/>
      <c r="BB335" s="19"/>
      <c r="BC335" s="19"/>
      <c r="BD335" s="19"/>
      <c r="BE335" s="19"/>
      <c r="BF335" s="19"/>
      <c r="BG335" s="19"/>
      <c r="BH335" s="19"/>
      <c r="BI335" s="19"/>
      <c r="BJ335" s="19"/>
      <c r="BK335" s="19"/>
      <c r="BL335" s="19"/>
      <c r="BM335" s="19"/>
      <c r="BN335" s="19">
        <v>87500000</v>
      </c>
      <c r="BO335" s="19">
        <f t="shared" si="69"/>
        <v>87500000</v>
      </c>
      <c r="BP335" s="19"/>
      <c r="BQ335" s="19"/>
      <c r="BR335" s="19"/>
      <c r="BS335" s="19"/>
      <c r="BT335" s="19"/>
      <c r="BU335" s="19"/>
      <c r="BV335" s="19"/>
      <c r="BW335" s="19"/>
      <c r="BX335" s="19"/>
      <c r="BY335" s="19"/>
      <c r="BZ335" s="19"/>
      <c r="CA335" s="19"/>
      <c r="CB335" s="19"/>
      <c r="CC335" s="24">
        <v>87500000</v>
      </c>
      <c r="CD335" s="19">
        <f t="shared" si="70"/>
        <v>87500000</v>
      </c>
      <c r="CE335" s="20">
        <v>2024258990065</v>
      </c>
      <c r="CF335" s="48" t="str">
        <f>+_xlfn.XLOOKUP(P335,'[1]x METAS'!$AD$3:$AD$408,'[1]x METAS'!$AF$3:$AF$408,FALSE,0,1)</f>
        <v>EPZ E.S.P.</v>
      </c>
    </row>
    <row r="336" spans="1:84" hidden="1" x14ac:dyDescent="0.25">
      <c r="A336" s="49" t="s">
        <v>1152</v>
      </c>
      <c r="B336" s="30" t="s">
        <v>890</v>
      </c>
      <c r="C336" s="30" t="s">
        <v>891</v>
      </c>
      <c r="D336" s="13" t="s">
        <v>1145</v>
      </c>
      <c r="E336" s="12" t="s">
        <v>1146</v>
      </c>
      <c r="F336" s="12" t="s">
        <v>1153</v>
      </c>
      <c r="G336" s="14">
        <v>1</v>
      </c>
      <c r="H336" s="12" t="s">
        <v>91</v>
      </c>
      <c r="I336" s="14">
        <v>0</v>
      </c>
      <c r="J336" s="14"/>
      <c r="K336" s="15" t="e">
        <f t="shared" si="72"/>
        <v>#DIV/0!</v>
      </c>
      <c r="L336" s="15"/>
      <c r="M336" s="14">
        <v>0.5</v>
      </c>
      <c r="N336" s="14">
        <v>0.5</v>
      </c>
      <c r="O336" s="16">
        <v>0</v>
      </c>
      <c r="P336" s="16" t="str">
        <f>+_xlfn.XLOOKUP(F336,'[1]x METAS'!$X$3:$X$408,'[1]x METAS'!$AD$3:$AD$408,FALSE,0,1)</f>
        <v>Actualización del Plan Maestro de Acueducto</v>
      </c>
      <c r="Q336" s="17" t="b">
        <f>+_xlfn.XLOOKUP(P336,[2]Sheet!$C$6:$C$2261,[2]Sheet!$G$6:$G$2261,FALSE,0,1)</f>
        <v>0</v>
      </c>
      <c r="R336" s="16"/>
      <c r="S336" s="16"/>
      <c r="T336" s="16"/>
      <c r="U336" s="16"/>
      <c r="V336" s="16"/>
      <c r="W336" s="19">
        <v>0</v>
      </c>
      <c r="X336" s="19"/>
      <c r="Y336" s="19"/>
      <c r="Z336" s="19"/>
      <c r="AA336" s="19"/>
      <c r="AB336" s="19"/>
      <c r="AC336" s="19"/>
      <c r="AD336" s="19"/>
      <c r="AE336" s="19"/>
      <c r="AF336" s="38"/>
      <c r="AG336" s="19"/>
      <c r="AH336" s="19"/>
      <c r="AI336" s="19"/>
      <c r="AJ336" s="12"/>
      <c r="AK336" s="19">
        <f t="shared" si="67"/>
        <v>0</v>
      </c>
      <c r="AL336" s="19"/>
      <c r="AM336" s="19"/>
      <c r="AN336" s="19"/>
      <c r="AO336" s="19"/>
      <c r="AP336" s="19"/>
      <c r="AQ336" s="19"/>
      <c r="AR336" s="19"/>
      <c r="AS336" s="19"/>
      <c r="AT336" s="19"/>
      <c r="AU336" s="19"/>
      <c r="AV336" s="19"/>
      <c r="AW336" s="19">
        <v>675000000</v>
      </c>
      <c r="AX336" s="19"/>
      <c r="AY336" s="19">
        <v>150000000</v>
      </c>
      <c r="AZ336" s="19">
        <f t="shared" si="68"/>
        <v>825000000</v>
      </c>
      <c r="BA336" s="19"/>
      <c r="BB336" s="19"/>
      <c r="BC336" s="19"/>
      <c r="BD336" s="19"/>
      <c r="BE336" s="19"/>
      <c r="BF336" s="19"/>
      <c r="BG336" s="19"/>
      <c r="BH336" s="19"/>
      <c r="BI336" s="19"/>
      <c r="BJ336" s="19"/>
      <c r="BK336" s="19"/>
      <c r="BL336" s="19">
        <v>825000000</v>
      </c>
      <c r="BM336" s="19"/>
      <c r="BN336" s="19"/>
      <c r="BO336" s="19">
        <f t="shared" si="69"/>
        <v>825000000</v>
      </c>
      <c r="BP336" s="19"/>
      <c r="BQ336" s="19"/>
      <c r="BR336" s="19"/>
      <c r="BS336" s="19"/>
      <c r="BT336" s="19"/>
      <c r="BU336" s="19"/>
      <c r="BV336" s="19"/>
      <c r="BW336" s="19"/>
      <c r="BX336" s="19"/>
      <c r="BY336" s="19"/>
      <c r="BZ336" s="19"/>
      <c r="CA336" s="19"/>
      <c r="CB336" s="19"/>
      <c r="CC336" s="24"/>
      <c r="CD336" s="19" t="str">
        <f t="shared" si="70"/>
        <v/>
      </c>
      <c r="CE336" s="20">
        <v>2024258990065</v>
      </c>
      <c r="CF336" s="48" t="str">
        <f>+_xlfn.XLOOKUP(P336,'[1]x METAS'!$AD$3:$AD$408,'[1]x METAS'!$AF$3:$AF$408,FALSE,0,1)</f>
        <v>EPZ E.S.P.</v>
      </c>
    </row>
    <row r="337" spans="1:84" hidden="1" x14ac:dyDescent="0.25">
      <c r="A337" s="49" t="s">
        <v>1154</v>
      </c>
      <c r="B337" s="30" t="s">
        <v>890</v>
      </c>
      <c r="C337" s="30" t="s">
        <v>891</v>
      </c>
      <c r="D337" s="13" t="s">
        <v>1155</v>
      </c>
      <c r="E337" s="12" t="s">
        <v>1156</v>
      </c>
      <c r="F337" s="12" t="s">
        <v>1157</v>
      </c>
      <c r="G337" s="14">
        <v>1</v>
      </c>
      <c r="H337" s="12" t="s">
        <v>91</v>
      </c>
      <c r="I337" s="14">
        <v>0</v>
      </c>
      <c r="J337" s="14"/>
      <c r="K337" s="15" t="e">
        <f t="shared" si="72"/>
        <v>#DIV/0!</v>
      </c>
      <c r="L337" s="15"/>
      <c r="M337" s="14">
        <v>0.2</v>
      </c>
      <c r="N337" s="14">
        <v>0.4</v>
      </c>
      <c r="O337" s="16">
        <v>0.4</v>
      </c>
      <c r="P337" s="16" t="str">
        <f>+_xlfn.XLOOKUP(F337,'[1]x METAS'!$X$3:$X$408,'[1]x METAS'!$AD$3:$AD$408,FALSE,0,1)</f>
        <v>Factibilidad, construcción y puesta en operación de un tanque de contacto de cloro</v>
      </c>
      <c r="Q337" s="17" t="b">
        <f>+_xlfn.XLOOKUP(P337,[2]Sheet!$C$6:$C$2261,[2]Sheet!$G$6:$G$2261,FALSE,0,1)</f>
        <v>0</v>
      </c>
      <c r="R337" s="16"/>
      <c r="S337" s="16"/>
      <c r="T337" s="16"/>
      <c r="U337" s="16"/>
      <c r="V337" s="16"/>
      <c r="W337" s="19">
        <v>0</v>
      </c>
      <c r="X337" s="19"/>
      <c r="Y337" s="19"/>
      <c r="Z337" s="19"/>
      <c r="AA337" s="19"/>
      <c r="AB337" s="19"/>
      <c r="AC337" s="19"/>
      <c r="AD337" s="19"/>
      <c r="AE337" s="19"/>
      <c r="AF337" s="38"/>
      <c r="AG337" s="19"/>
      <c r="AH337" s="19"/>
      <c r="AI337" s="19"/>
      <c r="AJ337" s="12"/>
      <c r="AK337" s="19">
        <f t="shared" si="67"/>
        <v>0</v>
      </c>
      <c r="AL337" s="19"/>
      <c r="AM337" s="19"/>
      <c r="AN337" s="19"/>
      <c r="AO337" s="19"/>
      <c r="AP337" s="19"/>
      <c r="AQ337" s="19"/>
      <c r="AR337" s="19"/>
      <c r="AS337" s="19"/>
      <c r="AT337" s="19"/>
      <c r="AU337" s="19"/>
      <c r="AV337" s="19"/>
      <c r="AW337" s="19"/>
      <c r="AX337" s="19"/>
      <c r="AY337" s="19">
        <v>264000000</v>
      </c>
      <c r="AZ337" s="19">
        <f t="shared" si="68"/>
        <v>264000000</v>
      </c>
      <c r="BA337" s="19"/>
      <c r="BB337" s="19"/>
      <c r="BC337" s="19"/>
      <c r="BD337" s="19"/>
      <c r="BE337" s="19"/>
      <c r="BF337" s="19"/>
      <c r="BG337" s="19"/>
      <c r="BH337" s="19"/>
      <c r="BI337" s="19"/>
      <c r="BJ337" s="19"/>
      <c r="BK337" s="19"/>
      <c r="BL337" s="19">
        <v>528000000</v>
      </c>
      <c r="BM337" s="19"/>
      <c r="BN337" s="19"/>
      <c r="BO337" s="19">
        <f t="shared" si="69"/>
        <v>528000000</v>
      </c>
      <c r="BP337" s="19"/>
      <c r="BQ337" s="19"/>
      <c r="BR337" s="19"/>
      <c r="BS337" s="19"/>
      <c r="BT337" s="19"/>
      <c r="BU337" s="19"/>
      <c r="BV337" s="19"/>
      <c r="BW337" s="19"/>
      <c r="BX337" s="19"/>
      <c r="BY337" s="19"/>
      <c r="BZ337" s="19"/>
      <c r="CA337" s="19">
        <v>528000000</v>
      </c>
      <c r="CB337" s="19"/>
      <c r="CC337" s="24"/>
      <c r="CD337" s="19">
        <f t="shared" si="70"/>
        <v>528000000</v>
      </c>
      <c r="CE337" s="20">
        <v>2024258990065</v>
      </c>
      <c r="CF337" s="48" t="str">
        <f>+_xlfn.XLOOKUP(P337,'[1]x METAS'!$AD$3:$AD$408,'[1]x METAS'!$AF$3:$AF$408,FALSE,0,1)</f>
        <v>EPZ E.S.P.</v>
      </c>
    </row>
    <row r="338" spans="1:84" hidden="1" x14ac:dyDescent="0.25">
      <c r="A338" s="49" t="s">
        <v>1158</v>
      </c>
      <c r="B338" s="30" t="s">
        <v>890</v>
      </c>
      <c r="C338" s="30" t="s">
        <v>891</v>
      </c>
      <c r="D338" s="13" t="s">
        <v>1155</v>
      </c>
      <c r="E338" s="12" t="s">
        <v>1156</v>
      </c>
      <c r="F338" s="12" t="s">
        <v>1159</v>
      </c>
      <c r="G338" s="14">
        <v>1</v>
      </c>
      <c r="H338" s="12" t="s">
        <v>91</v>
      </c>
      <c r="I338" s="14">
        <v>0</v>
      </c>
      <c r="J338" s="14"/>
      <c r="K338" s="15" t="e">
        <f t="shared" si="72"/>
        <v>#DIV/0!</v>
      </c>
      <c r="L338" s="15"/>
      <c r="M338" s="14">
        <v>0.33</v>
      </c>
      <c r="N338" s="14">
        <v>0.33</v>
      </c>
      <c r="O338" s="16">
        <v>0.33</v>
      </c>
      <c r="P338" s="16" t="str">
        <f>+_xlfn.XLOOKUP(F338,'[1]x METAS'!$X$3:$X$408,'[1]x METAS'!$AD$3:$AD$408,FALSE,0,1)</f>
        <v>Diseño e implementación de telemetría y macromedición en el sistema de tratamiento, conducción, almacenamiento y distribución de agua potable</v>
      </c>
      <c r="Q338" s="17" t="b">
        <f>+_xlfn.XLOOKUP(P338,[2]Sheet!$C$6:$C$2261,[2]Sheet!$G$6:$G$2261,FALSE,0,1)</f>
        <v>0</v>
      </c>
      <c r="R338" s="16"/>
      <c r="S338" s="16"/>
      <c r="T338" s="16"/>
      <c r="U338" s="16"/>
      <c r="V338" s="16"/>
      <c r="W338" s="19">
        <v>0</v>
      </c>
      <c r="X338" s="19"/>
      <c r="Y338" s="19"/>
      <c r="Z338" s="19"/>
      <c r="AA338" s="19"/>
      <c r="AB338" s="19"/>
      <c r="AC338" s="19"/>
      <c r="AD338" s="19"/>
      <c r="AE338" s="19"/>
      <c r="AF338" s="38"/>
      <c r="AG338" s="19"/>
      <c r="AH338" s="19"/>
      <c r="AI338" s="19"/>
      <c r="AJ338" s="12"/>
      <c r="AK338" s="19">
        <f t="shared" si="67"/>
        <v>0</v>
      </c>
      <c r="AL338" s="19"/>
      <c r="AM338" s="19"/>
      <c r="AN338" s="19"/>
      <c r="AO338" s="19"/>
      <c r="AP338" s="19"/>
      <c r="AQ338" s="19"/>
      <c r="AR338" s="19"/>
      <c r="AS338" s="19"/>
      <c r="AT338" s="19"/>
      <c r="AU338" s="19"/>
      <c r="AV338" s="19"/>
      <c r="AW338" s="19"/>
      <c r="AX338" s="19"/>
      <c r="AY338" s="19">
        <v>500000000</v>
      </c>
      <c r="AZ338" s="19">
        <f t="shared" si="68"/>
        <v>500000000</v>
      </c>
      <c r="BA338" s="19"/>
      <c r="BB338" s="19"/>
      <c r="BC338" s="19"/>
      <c r="BD338" s="19"/>
      <c r="BE338" s="19"/>
      <c r="BF338" s="19"/>
      <c r="BG338" s="19"/>
      <c r="BH338" s="19"/>
      <c r="BI338" s="19"/>
      <c r="BJ338" s="19"/>
      <c r="BK338" s="19"/>
      <c r="BL338" s="19"/>
      <c r="BM338" s="19"/>
      <c r="BN338" s="19">
        <v>500000000</v>
      </c>
      <c r="BO338" s="19">
        <f t="shared" si="69"/>
        <v>500000000</v>
      </c>
      <c r="BP338" s="19"/>
      <c r="BQ338" s="19"/>
      <c r="BR338" s="19"/>
      <c r="BS338" s="19"/>
      <c r="BT338" s="19"/>
      <c r="BU338" s="19"/>
      <c r="BV338" s="19"/>
      <c r="BW338" s="19"/>
      <c r="BX338" s="19"/>
      <c r="BY338" s="19"/>
      <c r="BZ338" s="19"/>
      <c r="CA338" s="19"/>
      <c r="CB338" s="19"/>
      <c r="CC338" s="24">
        <v>500000000</v>
      </c>
      <c r="CD338" s="19">
        <f t="shared" si="70"/>
        <v>500000000</v>
      </c>
      <c r="CE338" s="20">
        <v>2024258990065</v>
      </c>
      <c r="CF338" s="48" t="str">
        <f>+_xlfn.XLOOKUP(P338,'[1]x METAS'!$AD$3:$AD$408,'[1]x METAS'!$AF$3:$AF$408,FALSE,0,1)</f>
        <v>EPZ E.S.P.</v>
      </c>
    </row>
    <row r="339" spans="1:84" hidden="1" x14ac:dyDescent="0.25">
      <c r="A339" s="49" t="s">
        <v>1160</v>
      </c>
      <c r="B339" s="30" t="s">
        <v>890</v>
      </c>
      <c r="C339" s="30" t="s">
        <v>891</v>
      </c>
      <c r="D339" s="13" t="s">
        <v>1155</v>
      </c>
      <c r="E339" s="12" t="s">
        <v>1156</v>
      </c>
      <c r="F339" s="12" t="s">
        <v>1161</v>
      </c>
      <c r="G339" s="14">
        <v>1</v>
      </c>
      <c r="H339" s="12" t="s">
        <v>91</v>
      </c>
      <c r="I339" s="14">
        <v>0</v>
      </c>
      <c r="J339" s="14"/>
      <c r="K339" s="15" t="e">
        <f t="shared" si="72"/>
        <v>#DIV/0!</v>
      </c>
      <c r="L339" s="15"/>
      <c r="M339" s="14">
        <v>0.33</v>
      </c>
      <c r="N339" s="14">
        <v>0.33</v>
      </c>
      <c r="O339" s="16">
        <v>0.33</v>
      </c>
      <c r="P339" s="16" t="str">
        <f>+_xlfn.XLOOKUP(F339,'[1]x METAS'!$X$3:$X$408,'[1]x METAS'!$AD$3:$AD$408,FALSE,0,1)</f>
        <v>Implementación de un sistema de medición en línea para el proceso de potabilización del agua</v>
      </c>
      <c r="Q339" s="17" t="b">
        <f>+_xlfn.XLOOKUP(P339,[2]Sheet!$C$6:$C$2261,[2]Sheet!$G$6:$G$2261,FALSE,0,1)</f>
        <v>0</v>
      </c>
      <c r="R339" s="16"/>
      <c r="S339" s="16"/>
      <c r="T339" s="16"/>
      <c r="U339" s="16"/>
      <c r="V339" s="16"/>
      <c r="W339" s="19">
        <v>0</v>
      </c>
      <c r="X339" s="19"/>
      <c r="Y339" s="19"/>
      <c r="Z339" s="19"/>
      <c r="AA339" s="19"/>
      <c r="AB339" s="19"/>
      <c r="AC339" s="19"/>
      <c r="AD339" s="19"/>
      <c r="AE339" s="19"/>
      <c r="AF339" s="38"/>
      <c r="AG339" s="19"/>
      <c r="AH339" s="19"/>
      <c r="AI339" s="19"/>
      <c r="AJ339" s="12"/>
      <c r="AK339" s="19">
        <f t="shared" si="67"/>
        <v>0</v>
      </c>
      <c r="AL339" s="19"/>
      <c r="AM339" s="19"/>
      <c r="AN339" s="19"/>
      <c r="AO339" s="19"/>
      <c r="AP339" s="19"/>
      <c r="AQ339" s="19"/>
      <c r="AR339" s="19"/>
      <c r="AS339" s="19"/>
      <c r="AT339" s="19"/>
      <c r="AU339" s="19"/>
      <c r="AV339" s="19"/>
      <c r="AW339" s="19"/>
      <c r="AX339" s="19"/>
      <c r="AY339" s="19">
        <v>88333333.329999998</v>
      </c>
      <c r="AZ339" s="19">
        <f t="shared" si="68"/>
        <v>88333333.329999998</v>
      </c>
      <c r="BA339" s="19"/>
      <c r="BB339" s="19"/>
      <c r="BC339" s="19"/>
      <c r="BD339" s="19"/>
      <c r="BE339" s="19"/>
      <c r="BF339" s="19"/>
      <c r="BG339" s="19"/>
      <c r="BH339" s="19"/>
      <c r="BI339" s="19"/>
      <c r="BJ339" s="19"/>
      <c r="BK339" s="19"/>
      <c r="BL339" s="19"/>
      <c r="BM339" s="19"/>
      <c r="BN339" s="19">
        <v>88333333.329999998</v>
      </c>
      <c r="BO339" s="19">
        <f t="shared" si="69"/>
        <v>88333333.329999998</v>
      </c>
      <c r="BP339" s="19"/>
      <c r="BQ339" s="19"/>
      <c r="BR339" s="19"/>
      <c r="BS339" s="19"/>
      <c r="BT339" s="19"/>
      <c r="BU339" s="19"/>
      <c r="BV339" s="19"/>
      <c r="BW339" s="19"/>
      <c r="BX339" s="19"/>
      <c r="BY339" s="19"/>
      <c r="BZ339" s="19"/>
      <c r="CA339" s="19"/>
      <c r="CB339" s="19"/>
      <c r="CC339" s="24">
        <v>88333333.329999998</v>
      </c>
      <c r="CD339" s="19">
        <f t="shared" si="70"/>
        <v>88333333.329999998</v>
      </c>
      <c r="CE339" s="20">
        <v>2024258990065</v>
      </c>
      <c r="CF339" s="48" t="str">
        <f>+_xlfn.XLOOKUP(P339,'[1]x METAS'!$AD$3:$AD$408,'[1]x METAS'!$AF$3:$AF$408,FALSE,0,1)</f>
        <v>EPZ E.S.P.</v>
      </c>
    </row>
    <row r="340" spans="1:84" hidden="1" x14ac:dyDescent="0.25">
      <c r="A340" s="49" t="s">
        <v>1162</v>
      </c>
      <c r="B340" s="30" t="s">
        <v>890</v>
      </c>
      <c r="C340" s="30" t="s">
        <v>891</v>
      </c>
      <c r="D340" s="13" t="s">
        <v>1155</v>
      </c>
      <c r="E340" s="12" t="s">
        <v>1156</v>
      </c>
      <c r="F340" s="12" t="s">
        <v>1163</v>
      </c>
      <c r="G340" s="14">
        <v>1</v>
      </c>
      <c r="H340" s="12" t="s">
        <v>91</v>
      </c>
      <c r="I340" s="14">
        <v>0.05</v>
      </c>
      <c r="J340" s="14"/>
      <c r="K340" s="15">
        <f t="shared" si="72"/>
        <v>0</v>
      </c>
      <c r="L340" s="15"/>
      <c r="M340" s="14">
        <v>0.25</v>
      </c>
      <c r="N340" s="14">
        <v>0.35</v>
      </c>
      <c r="O340" s="16">
        <v>0.35</v>
      </c>
      <c r="P340" s="16" t="str">
        <f>+_xlfn.XLOOKUP(F340,'[1]x METAS'!$X$3:$X$408,'[1]x METAS'!$AD$3:$AD$408,FALSE,0,1)</f>
        <v>Factibilidad, construcción y puesta en operación de la red de conducción desde la PTAP regional hasta el tanque de almacenamiento</v>
      </c>
      <c r="Q340" s="17">
        <f>+_xlfn.XLOOKUP(P340,[2]Sheet!$C$6:$C$2261,[2]Sheet!$G$6:$G$2261,FALSE,0,1)</f>
        <v>737063380</v>
      </c>
      <c r="R340" s="18">
        <f>+_xlfn.XLOOKUP(P340,[2]Sheet!$C$2:$C$2261,[2]Sheet!$J$2:$J$2261,FALSE,0,1)</f>
        <v>737063380</v>
      </c>
      <c r="S340" s="15">
        <f>+R340/Q340</f>
        <v>1</v>
      </c>
      <c r="T340" s="15"/>
      <c r="U340" s="15"/>
      <c r="V340" s="15"/>
      <c r="W340" s="19">
        <v>0</v>
      </c>
      <c r="X340" s="19"/>
      <c r="Y340" s="19"/>
      <c r="Z340" s="19"/>
      <c r="AA340" s="19"/>
      <c r="AB340" s="19"/>
      <c r="AC340" s="19"/>
      <c r="AD340" s="19"/>
      <c r="AE340" s="19"/>
      <c r="AF340" s="32">
        <v>565000000</v>
      </c>
      <c r="AG340" s="19"/>
      <c r="AH340" s="19"/>
      <c r="AI340" s="19"/>
      <c r="AJ340" s="33">
        <v>300000000</v>
      </c>
      <c r="AK340" s="19">
        <f t="shared" si="67"/>
        <v>865000000</v>
      </c>
      <c r="AL340" s="19"/>
      <c r="AM340" s="19"/>
      <c r="AN340" s="19"/>
      <c r="AO340" s="19"/>
      <c r="AP340" s="19"/>
      <c r="AQ340" s="19"/>
      <c r="AR340" s="19"/>
      <c r="AS340" s="19"/>
      <c r="AT340" s="19"/>
      <c r="AU340" s="19">
        <v>4325000000</v>
      </c>
      <c r="AV340" s="19"/>
      <c r="AW340" s="19"/>
      <c r="AX340" s="19"/>
      <c r="AY340" s="19"/>
      <c r="AZ340" s="19">
        <f t="shared" si="68"/>
        <v>4325000000</v>
      </c>
      <c r="BA340" s="19"/>
      <c r="BB340" s="19"/>
      <c r="BC340" s="19"/>
      <c r="BD340" s="19"/>
      <c r="BE340" s="19"/>
      <c r="BF340" s="19"/>
      <c r="BG340" s="19"/>
      <c r="BH340" s="19"/>
      <c r="BI340" s="19"/>
      <c r="BJ340" s="19">
        <v>6055000000</v>
      </c>
      <c r="BK340" s="19"/>
      <c r="BL340" s="19"/>
      <c r="BM340" s="19"/>
      <c r="BN340" s="19"/>
      <c r="BO340" s="19">
        <f t="shared" si="69"/>
        <v>6055000000</v>
      </c>
      <c r="BP340" s="19"/>
      <c r="BQ340" s="19"/>
      <c r="BR340" s="19"/>
      <c r="BS340" s="19"/>
      <c r="BT340" s="19"/>
      <c r="BU340" s="19"/>
      <c r="BV340" s="19"/>
      <c r="BW340" s="19"/>
      <c r="BX340" s="19"/>
      <c r="BY340" s="19">
        <v>6055000000</v>
      </c>
      <c r="BZ340" s="19"/>
      <c r="CA340" s="19"/>
      <c r="CB340" s="19"/>
      <c r="CC340" s="24"/>
      <c r="CD340" s="19">
        <f t="shared" si="70"/>
        <v>6055000000</v>
      </c>
      <c r="CE340" s="20">
        <v>2024258990065</v>
      </c>
      <c r="CF340" s="48" t="str">
        <f>+_xlfn.XLOOKUP(P340,'[1]x METAS'!$AD$3:$AD$408,'[1]x METAS'!$AF$3:$AF$408,FALSE,0,1)</f>
        <v>EPZ E.S.P.</v>
      </c>
    </row>
    <row r="341" spans="1:84" hidden="1" x14ac:dyDescent="0.25">
      <c r="A341" s="49" t="s">
        <v>1164</v>
      </c>
      <c r="B341" s="30" t="s">
        <v>890</v>
      </c>
      <c r="C341" s="30" t="s">
        <v>891</v>
      </c>
      <c r="D341" s="13" t="s">
        <v>1165</v>
      </c>
      <c r="E341" s="12" t="s">
        <v>1166</v>
      </c>
      <c r="F341" s="12" t="s">
        <v>1167</v>
      </c>
      <c r="G341" s="14">
        <v>1</v>
      </c>
      <c r="H341" s="12" t="s">
        <v>91</v>
      </c>
      <c r="I341" s="14">
        <v>0</v>
      </c>
      <c r="J341" s="14"/>
      <c r="K341" s="15" t="e">
        <f t="shared" si="72"/>
        <v>#DIV/0!</v>
      </c>
      <c r="L341" s="15"/>
      <c r="M341" s="14">
        <v>0.5</v>
      </c>
      <c r="N341" s="14">
        <v>0.5</v>
      </c>
      <c r="O341" s="16">
        <v>0</v>
      </c>
      <c r="P341" s="16" t="str">
        <f>+_xlfn.XLOOKUP(F341,'[1]x METAS'!$X$3:$X$408,'[1]x METAS'!$AD$3:$AD$408,FALSE,0,1)</f>
        <v>Diseño y construcción de un desarenador en el sistema de aducción</v>
      </c>
      <c r="Q341" s="17" t="b">
        <f>+_xlfn.XLOOKUP(P341,[2]Sheet!$C$6:$C$2261,[2]Sheet!$G$6:$G$2261,FALSE,0,1)</f>
        <v>0</v>
      </c>
      <c r="R341" s="16"/>
      <c r="S341" s="16"/>
      <c r="T341" s="16"/>
      <c r="U341" s="16"/>
      <c r="V341" s="16"/>
      <c r="W341" s="19">
        <v>0</v>
      </c>
      <c r="X341" s="19"/>
      <c r="Y341" s="19"/>
      <c r="Z341" s="19"/>
      <c r="AA341" s="19"/>
      <c r="AB341" s="19"/>
      <c r="AC341" s="19"/>
      <c r="AD341" s="19"/>
      <c r="AE341" s="19"/>
      <c r="AF341" s="38"/>
      <c r="AG341" s="19"/>
      <c r="AH341" s="19"/>
      <c r="AI341" s="19"/>
      <c r="AJ341" s="12"/>
      <c r="AK341" s="19">
        <f t="shared" si="67"/>
        <v>0</v>
      </c>
      <c r="AL341" s="19"/>
      <c r="AM341" s="19"/>
      <c r="AN341" s="19"/>
      <c r="AO341" s="19"/>
      <c r="AP341" s="19"/>
      <c r="AQ341" s="19"/>
      <c r="AR341" s="19"/>
      <c r="AS341" s="19"/>
      <c r="AT341" s="19"/>
      <c r="AU341" s="19"/>
      <c r="AV341" s="19"/>
      <c r="AW341" s="19"/>
      <c r="AX341" s="19"/>
      <c r="AY341" s="19">
        <v>250000000</v>
      </c>
      <c r="AZ341" s="19">
        <f t="shared" si="68"/>
        <v>250000000</v>
      </c>
      <c r="BA341" s="19"/>
      <c r="BB341" s="19"/>
      <c r="BC341" s="19"/>
      <c r="BD341" s="19"/>
      <c r="BE341" s="19"/>
      <c r="BF341" s="19"/>
      <c r="BG341" s="19"/>
      <c r="BH341" s="19"/>
      <c r="BI341" s="19"/>
      <c r="BJ341" s="19"/>
      <c r="BK341" s="19"/>
      <c r="BL341" s="19"/>
      <c r="BM341" s="19"/>
      <c r="BN341" s="19">
        <v>250000000</v>
      </c>
      <c r="BO341" s="19">
        <f t="shared" si="69"/>
        <v>250000000</v>
      </c>
      <c r="BP341" s="19"/>
      <c r="BQ341" s="19"/>
      <c r="BR341" s="19"/>
      <c r="BS341" s="19"/>
      <c r="BT341" s="19"/>
      <c r="BU341" s="19"/>
      <c r="BV341" s="19"/>
      <c r="BW341" s="19"/>
      <c r="BX341" s="19"/>
      <c r="BY341" s="19"/>
      <c r="BZ341" s="19"/>
      <c r="CA341" s="19"/>
      <c r="CB341" s="19"/>
      <c r="CC341" s="24"/>
      <c r="CD341" s="19" t="str">
        <f t="shared" si="70"/>
        <v/>
      </c>
      <c r="CE341" s="20">
        <v>2024258990065</v>
      </c>
      <c r="CF341" s="48" t="str">
        <f>+_xlfn.XLOOKUP(P341,'[1]x METAS'!$AD$3:$AD$408,'[1]x METAS'!$AF$3:$AF$408,FALSE,0,1)</f>
        <v>EPZ E.S.P.</v>
      </c>
    </row>
    <row r="342" spans="1:84" hidden="1" x14ac:dyDescent="0.25">
      <c r="A342" s="49" t="s">
        <v>1168</v>
      </c>
      <c r="B342" s="30" t="s">
        <v>890</v>
      </c>
      <c r="C342" s="30" t="s">
        <v>891</v>
      </c>
      <c r="D342" s="13" t="s">
        <v>1169</v>
      </c>
      <c r="E342" s="12" t="s">
        <v>1170</v>
      </c>
      <c r="F342" s="12" t="s">
        <v>1171</v>
      </c>
      <c r="G342" s="14">
        <v>1</v>
      </c>
      <c r="H342" s="12" t="s">
        <v>91</v>
      </c>
      <c r="I342" s="14">
        <v>0.2</v>
      </c>
      <c r="J342" s="14"/>
      <c r="K342" s="15">
        <f t="shared" si="72"/>
        <v>0</v>
      </c>
      <c r="L342" s="15"/>
      <c r="M342" s="14">
        <v>0.4</v>
      </c>
      <c r="N342" s="14">
        <v>0.4</v>
      </c>
      <c r="O342" s="16">
        <v>0</v>
      </c>
      <c r="P342" s="16" t="str">
        <f>+_xlfn.XLOOKUP(F342,'[1]x METAS'!$X$3:$X$408,'[1]x METAS'!$AD$3:$AD$408,FALSE,0,1)</f>
        <v>Factibilidad, construcción y puesta en operación de una red de aducción en el sistema de agua potable</v>
      </c>
      <c r="Q342" s="17" t="b">
        <f>+_xlfn.XLOOKUP(P342,[2]Sheet!$C$6:$C$2261,[2]Sheet!$G$6:$G$2261,FALSE,0,1)</f>
        <v>0</v>
      </c>
      <c r="R342" s="16"/>
      <c r="S342" s="16"/>
      <c r="T342" s="16"/>
      <c r="U342" s="16"/>
      <c r="V342" s="16"/>
      <c r="W342" s="19">
        <v>0</v>
      </c>
      <c r="X342" s="19"/>
      <c r="Y342" s="19"/>
      <c r="Z342" s="19"/>
      <c r="AA342" s="19"/>
      <c r="AB342" s="19"/>
      <c r="AC342" s="19"/>
      <c r="AD342" s="19"/>
      <c r="AE342" s="19"/>
      <c r="AF342" s="38"/>
      <c r="AG342" s="19"/>
      <c r="AH342" s="19">
        <v>70000000</v>
      </c>
      <c r="AI342" s="19"/>
      <c r="AJ342" s="12"/>
      <c r="AK342" s="19">
        <f t="shared" si="67"/>
        <v>70000000</v>
      </c>
      <c r="AL342" s="19"/>
      <c r="AM342" s="19"/>
      <c r="AN342" s="19"/>
      <c r="AO342" s="19"/>
      <c r="AP342" s="19"/>
      <c r="AQ342" s="19"/>
      <c r="AR342" s="19"/>
      <c r="AS342" s="19"/>
      <c r="AT342" s="19"/>
      <c r="AU342" s="19"/>
      <c r="AV342" s="19"/>
      <c r="AW342" s="19">
        <v>140000000</v>
      </c>
      <c r="AX342" s="19"/>
      <c r="AY342" s="19"/>
      <c r="AZ342" s="19">
        <f t="shared" si="68"/>
        <v>140000000</v>
      </c>
      <c r="BA342" s="19"/>
      <c r="BB342" s="19"/>
      <c r="BC342" s="19"/>
      <c r="BD342" s="19"/>
      <c r="BE342" s="19"/>
      <c r="BF342" s="19"/>
      <c r="BG342" s="19"/>
      <c r="BH342" s="19"/>
      <c r="BI342" s="19"/>
      <c r="BJ342" s="19"/>
      <c r="BK342" s="19"/>
      <c r="BL342" s="19"/>
      <c r="BM342" s="19"/>
      <c r="BN342" s="19">
        <v>140000000</v>
      </c>
      <c r="BO342" s="19">
        <f t="shared" si="69"/>
        <v>140000000</v>
      </c>
      <c r="BP342" s="19"/>
      <c r="BQ342" s="19"/>
      <c r="BR342" s="19"/>
      <c r="BS342" s="19"/>
      <c r="BT342" s="19"/>
      <c r="BU342" s="19"/>
      <c r="BV342" s="19"/>
      <c r="BW342" s="19"/>
      <c r="BX342" s="19"/>
      <c r="BY342" s="19"/>
      <c r="BZ342" s="19"/>
      <c r="CA342" s="19"/>
      <c r="CB342" s="19"/>
      <c r="CC342" s="24"/>
      <c r="CD342" s="19" t="str">
        <f t="shared" si="70"/>
        <v/>
      </c>
      <c r="CE342" s="20">
        <v>2024258990065</v>
      </c>
      <c r="CF342" s="48" t="str">
        <f>+_xlfn.XLOOKUP(P342,'[1]x METAS'!$AD$3:$AD$408,'[1]x METAS'!$AF$3:$AF$408,FALSE,0,1)</f>
        <v>EPZ E.S.P.</v>
      </c>
    </row>
    <row r="343" spans="1:84" hidden="1" x14ac:dyDescent="0.25">
      <c r="A343" s="49" t="s">
        <v>1172</v>
      </c>
      <c r="B343" s="30" t="s">
        <v>890</v>
      </c>
      <c r="C343" s="30" t="s">
        <v>891</v>
      </c>
      <c r="D343" s="13" t="s">
        <v>1173</v>
      </c>
      <c r="E343" s="12" t="s">
        <v>1174</v>
      </c>
      <c r="F343" s="12" t="s">
        <v>1175</v>
      </c>
      <c r="G343" s="14">
        <v>1</v>
      </c>
      <c r="H343" s="12" t="s">
        <v>91</v>
      </c>
      <c r="I343" s="14">
        <v>0.2</v>
      </c>
      <c r="J343" s="14"/>
      <c r="K343" s="15">
        <f t="shared" si="72"/>
        <v>0</v>
      </c>
      <c r="L343" s="15"/>
      <c r="M343" s="14">
        <v>0.6</v>
      </c>
      <c r="N343" s="14">
        <v>0.2</v>
      </c>
      <c r="O343" s="16">
        <v>0</v>
      </c>
      <c r="P343" s="16" t="str">
        <f>+_xlfn.XLOOKUP(F343,'[1]x METAS'!$X$3:$X$408,'[1]x METAS'!$AD$3:$AD$408,FALSE,0,1)</f>
        <v>Factibilidad, construcción y puesta en operación de la subestación eléctrica de la planta regional y sistema eléctrico</v>
      </c>
      <c r="Q343" s="17" t="b">
        <f>+_xlfn.XLOOKUP(P343,[2]Sheet!$C$6:$C$2261,[2]Sheet!$G$6:$G$2261,FALSE,0,1)</f>
        <v>0</v>
      </c>
      <c r="R343" s="16"/>
      <c r="S343" s="16"/>
      <c r="T343" s="16"/>
      <c r="U343" s="16"/>
      <c r="V343" s="16"/>
      <c r="W343" s="19">
        <v>0</v>
      </c>
      <c r="X343" s="19"/>
      <c r="Y343" s="19"/>
      <c r="Z343" s="19"/>
      <c r="AA343" s="19"/>
      <c r="AB343" s="19"/>
      <c r="AC343" s="19"/>
      <c r="AD343" s="19"/>
      <c r="AE343" s="19"/>
      <c r="AF343" s="38"/>
      <c r="AG343" s="19"/>
      <c r="AH343" s="19"/>
      <c r="AI343" s="19"/>
      <c r="AJ343" s="33">
        <v>223600000</v>
      </c>
      <c r="AK343" s="19">
        <f t="shared" si="67"/>
        <v>223600000</v>
      </c>
      <c r="AL343" s="19"/>
      <c r="AM343" s="19"/>
      <c r="AN343" s="19"/>
      <c r="AO343" s="19"/>
      <c r="AP343" s="19"/>
      <c r="AQ343" s="19"/>
      <c r="AR343" s="19"/>
      <c r="AS343" s="19"/>
      <c r="AT343" s="19"/>
      <c r="AU343" s="19"/>
      <c r="AV343" s="19"/>
      <c r="AW343" s="19"/>
      <c r="AX343" s="19"/>
      <c r="AY343" s="19">
        <v>670800000</v>
      </c>
      <c r="AZ343" s="19">
        <f t="shared" si="68"/>
        <v>670800000</v>
      </c>
      <c r="BA343" s="19"/>
      <c r="BB343" s="19"/>
      <c r="BC343" s="19"/>
      <c r="BD343" s="19"/>
      <c r="BE343" s="19"/>
      <c r="BF343" s="19"/>
      <c r="BG343" s="19"/>
      <c r="BH343" s="19"/>
      <c r="BI343" s="19"/>
      <c r="BJ343" s="19"/>
      <c r="BK343" s="19"/>
      <c r="BL343" s="19"/>
      <c r="BM343" s="19"/>
      <c r="BN343" s="19">
        <v>223600000</v>
      </c>
      <c r="BO343" s="19">
        <f t="shared" si="69"/>
        <v>223600000</v>
      </c>
      <c r="BP343" s="19"/>
      <c r="BQ343" s="19"/>
      <c r="BR343" s="19"/>
      <c r="BS343" s="19"/>
      <c r="BT343" s="19"/>
      <c r="BU343" s="19"/>
      <c r="BV343" s="19"/>
      <c r="BW343" s="19"/>
      <c r="BX343" s="19"/>
      <c r="BY343" s="19"/>
      <c r="BZ343" s="19"/>
      <c r="CA343" s="19"/>
      <c r="CB343" s="19"/>
      <c r="CC343" s="24"/>
      <c r="CD343" s="19" t="str">
        <f t="shared" si="70"/>
        <v/>
      </c>
      <c r="CE343" s="20">
        <v>2024258990065</v>
      </c>
      <c r="CF343" s="48" t="str">
        <f>+_xlfn.XLOOKUP(P343,'[1]x METAS'!$AD$3:$AD$408,'[1]x METAS'!$AF$3:$AF$408,FALSE,0,1)</f>
        <v>EPZ E.S.P.</v>
      </c>
    </row>
    <row r="344" spans="1:84" hidden="1" x14ac:dyDescent="0.25">
      <c r="A344" s="49" t="s">
        <v>1176</v>
      </c>
      <c r="B344" s="30" t="s">
        <v>890</v>
      </c>
      <c r="C344" s="30" t="s">
        <v>891</v>
      </c>
      <c r="D344" s="13" t="s">
        <v>1177</v>
      </c>
      <c r="E344" s="12" t="s">
        <v>1178</v>
      </c>
      <c r="F344" s="12" t="s">
        <v>1179</v>
      </c>
      <c r="G344" s="14">
        <v>56696</v>
      </c>
      <c r="H344" s="12" t="s">
        <v>114</v>
      </c>
      <c r="I344" s="14">
        <v>50846</v>
      </c>
      <c r="J344" s="14"/>
      <c r="K344" s="15">
        <f t="shared" si="72"/>
        <v>0</v>
      </c>
      <c r="L344" s="15"/>
      <c r="M344" s="14">
        <v>52796</v>
      </c>
      <c r="N344" s="14">
        <v>54746</v>
      </c>
      <c r="O344" s="16">
        <v>56696</v>
      </c>
      <c r="P344" s="16" t="str">
        <f>+_xlfn.XLOOKUP(F344,'[1]x METAS'!$X$3:$X$408,'[1]x METAS'!$AD$3:$AD$408,FALSE,0,1)</f>
        <v xml:space="preserve">Aumentar a 56696 el número de suscriptores de acueducto </v>
      </c>
      <c r="Q344" s="17">
        <f>+_xlfn.XLOOKUP(P344,[2]Sheet!$C$6:$C$2261,[2]Sheet!$G$6:$G$2261,FALSE,0,1)</f>
        <v>359343441</v>
      </c>
      <c r="R344" s="18">
        <f>+_xlfn.XLOOKUP(P344,[2]Sheet!$C$2:$C$2261,[2]Sheet!$J$2:$J$2261,FALSE,0,1)</f>
        <v>264393153</v>
      </c>
      <c r="S344" s="15">
        <f t="shared" ref="S344:S346" si="73">+R344/Q344</f>
        <v>0.73576729900574422</v>
      </c>
      <c r="T344" s="15"/>
      <c r="U344" s="15"/>
      <c r="V344" s="15"/>
      <c r="W344" s="19">
        <v>0</v>
      </c>
      <c r="X344" s="19"/>
      <c r="Y344" s="19"/>
      <c r="Z344" s="19"/>
      <c r="AA344" s="19"/>
      <c r="AB344" s="19"/>
      <c r="AC344" s="19"/>
      <c r="AD344" s="19"/>
      <c r="AE344" s="19"/>
      <c r="AF344" s="38"/>
      <c r="AG344" s="19"/>
      <c r="AH344" s="19"/>
      <c r="AI344" s="19"/>
      <c r="AJ344" s="33">
        <v>2707475000</v>
      </c>
      <c r="AK344" s="19">
        <f t="shared" si="67"/>
        <v>2707475000</v>
      </c>
      <c r="AL344" s="19"/>
      <c r="AM344" s="19"/>
      <c r="AN344" s="19"/>
      <c r="AO344" s="19"/>
      <c r="AP344" s="19"/>
      <c r="AQ344" s="19"/>
      <c r="AR344" s="19"/>
      <c r="AS344" s="19"/>
      <c r="AT344" s="19"/>
      <c r="AU344" s="19"/>
      <c r="AV344" s="19"/>
      <c r="AW344" s="19"/>
      <c r="AX344" s="19"/>
      <c r="AY344" s="19">
        <v>2707475000</v>
      </c>
      <c r="AZ344" s="19">
        <f t="shared" si="68"/>
        <v>2707475000</v>
      </c>
      <c r="BA344" s="19"/>
      <c r="BB344" s="19"/>
      <c r="BC344" s="19"/>
      <c r="BD344" s="19"/>
      <c r="BE344" s="19"/>
      <c r="BF344" s="19"/>
      <c r="BG344" s="19"/>
      <c r="BH344" s="19"/>
      <c r="BI344" s="19"/>
      <c r="BJ344" s="19"/>
      <c r="BK344" s="19"/>
      <c r="BL344" s="19"/>
      <c r="BM344" s="19"/>
      <c r="BN344" s="19">
        <v>2707475000</v>
      </c>
      <c r="BO344" s="19">
        <f t="shared" si="69"/>
        <v>2707475000</v>
      </c>
      <c r="BP344" s="19"/>
      <c r="BQ344" s="19"/>
      <c r="BR344" s="19"/>
      <c r="BS344" s="19"/>
      <c r="BT344" s="19"/>
      <c r="BU344" s="19"/>
      <c r="BV344" s="19"/>
      <c r="BW344" s="19"/>
      <c r="BX344" s="19"/>
      <c r="BY344" s="19"/>
      <c r="BZ344" s="19"/>
      <c r="CA344" s="19"/>
      <c r="CB344" s="19"/>
      <c r="CC344" s="24">
        <v>2707475000</v>
      </c>
      <c r="CD344" s="19">
        <f t="shared" si="70"/>
        <v>2707475000</v>
      </c>
      <c r="CE344" s="20">
        <v>2024258990065</v>
      </c>
      <c r="CF344" s="48" t="str">
        <f>+_xlfn.XLOOKUP(P344,'[1]x METAS'!$AD$3:$AD$408,'[1]x METAS'!$AF$3:$AF$408,FALSE,0,1)</f>
        <v>EPZ E.S.P.</v>
      </c>
    </row>
    <row r="345" spans="1:84" hidden="1" x14ac:dyDescent="0.25">
      <c r="A345" s="49" t="s">
        <v>1180</v>
      </c>
      <c r="B345" s="30" t="s">
        <v>890</v>
      </c>
      <c r="C345" s="30" t="s">
        <v>891</v>
      </c>
      <c r="D345" s="13" t="s">
        <v>1181</v>
      </c>
      <c r="E345" s="12" t="s">
        <v>1182</v>
      </c>
      <c r="F345" s="12" t="s">
        <v>1183</v>
      </c>
      <c r="G345" s="14">
        <v>55936</v>
      </c>
      <c r="H345" s="12" t="s">
        <v>114</v>
      </c>
      <c r="I345" s="14">
        <v>50086</v>
      </c>
      <c r="J345" s="14"/>
      <c r="K345" s="15">
        <f t="shared" si="72"/>
        <v>0</v>
      </c>
      <c r="L345" s="15"/>
      <c r="M345" s="14">
        <v>52036</v>
      </c>
      <c r="N345" s="14">
        <v>53986</v>
      </c>
      <c r="O345" s="16">
        <v>55936</v>
      </c>
      <c r="P345" s="16" t="str">
        <f>+_xlfn.XLOOKUP(F345,'[1]x METAS'!$X$3:$X$408,'[1]x METAS'!$AD$3:$AD$408,FALSE,0,1)</f>
        <v>Aumentar a 55936 el número de suscriptores de alcantarillado</v>
      </c>
      <c r="Q345" s="17">
        <f>+_xlfn.XLOOKUP(P345,[2]Sheet!$C$6:$C$2261,[2]Sheet!$G$6:$G$2261,FALSE,0,1)</f>
        <v>425475452</v>
      </c>
      <c r="R345" s="18">
        <f>+_xlfn.XLOOKUP(P345,[2]Sheet!$C$2:$C$2261,[2]Sheet!$J$2:$J$2261,FALSE,0,1)</f>
        <v>324301232</v>
      </c>
      <c r="S345" s="15">
        <f t="shared" si="73"/>
        <v>0.7622090310394688</v>
      </c>
      <c r="T345" s="15"/>
      <c r="U345" s="15"/>
      <c r="V345" s="15"/>
      <c r="W345" s="19">
        <v>0</v>
      </c>
      <c r="X345" s="19"/>
      <c r="Y345" s="19"/>
      <c r="Z345" s="19"/>
      <c r="AA345" s="19"/>
      <c r="AB345" s="19"/>
      <c r="AC345" s="19"/>
      <c r="AD345" s="19"/>
      <c r="AE345" s="19"/>
      <c r="AF345" s="38"/>
      <c r="AG345" s="19"/>
      <c r="AH345" s="19"/>
      <c r="AI345" s="19"/>
      <c r="AJ345" s="33">
        <v>2357500000</v>
      </c>
      <c r="AK345" s="19">
        <f t="shared" si="67"/>
        <v>2357500000</v>
      </c>
      <c r="AL345" s="19"/>
      <c r="AM345" s="19"/>
      <c r="AN345" s="19"/>
      <c r="AO345" s="19"/>
      <c r="AP345" s="19"/>
      <c r="AQ345" s="19"/>
      <c r="AR345" s="19"/>
      <c r="AS345" s="19"/>
      <c r="AT345" s="19"/>
      <c r="AU345" s="19"/>
      <c r="AV345" s="19"/>
      <c r="AW345" s="19"/>
      <c r="AX345" s="19"/>
      <c r="AY345" s="19">
        <v>2357500000</v>
      </c>
      <c r="AZ345" s="19">
        <f t="shared" si="68"/>
        <v>2357500000</v>
      </c>
      <c r="BA345" s="19"/>
      <c r="BB345" s="19"/>
      <c r="BC345" s="19"/>
      <c r="BD345" s="19"/>
      <c r="BE345" s="19"/>
      <c r="BF345" s="19"/>
      <c r="BG345" s="19"/>
      <c r="BH345" s="19"/>
      <c r="BI345" s="19"/>
      <c r="BJ345" s="19"/>
      <c r="BK345" s="19"/>
      <c r="BL345" s="19"/>
      <c r="BM345" s="19"/>
      <c r="BN345" s="19">
        <v>2357500000</v>
      </c>
      <c r="BO345" s="19">
        <f t="shared" si="69"/>
        <v>2357500000</v>
      </c>
      <c r="BP345" s="19"/>
      <c r="BQ345" s="19"/>
      <c r="BR345" s="19"/>
      <c r="BS345" s="19"/>
      <c r="BT345" s="19"/>
      <c r="BU345" s="19"/>
      <c r="BV345" s="19"/>
      <c r="BW345" s="19"/>
      <c r="BX345" s="19"/>
      <c r="BY345" s="19"/>
      <c r="BZ345" s="19"/>
      <c r="CA345" s="19"/>
      <c r="CB345" s="19"/>
      <c r="CC345" s="24">
        <v>2357500000</v>
      </c>
      <c r="CD345" s="19">
        <f t="shared" si="70"/>
        <v>2357500000</v>
      </c>
      <c r="CE345" s="20">
        <v>2024258990065</v>
      </c>
      <c r="CF345" s="48" t="str">
        <f>+_xlfn.XLOOKUP(P345,'[1]x METAS'!$AD$3:$AD$408,'[1]x METAS'!$AF$3:$AF$408,FALSE,0,1)</f>
        <v>EPZ E.S.P.</v>
      </c>
    </row>
    <row r="346" spans="1:84" hidden="1" x14ac:dyDescent="0.25">
      <c r="A346" s="49" t="s">
        <v>1184</v>
      </c>
      <c r="B346" s="30" t="s">
        <v>890</v>
      </c>
      <c r="C346" s="30" t="s">
        <v>891</v>
      </c>
      <c r="D346" s="13" t="s">
        <v>1185</v>
      </c>
      <c r="E346" s="12" t="s">
        <v>1186</v>
      </c>
      <c r="F346" s="12" t="s">
        <v>1187</v>
      </c>
      <c r="G346" s="14">
        <v>56331</v>
      </c>
      <c r="H346" s="12" t="s">
        <v>114</v>
      </c>
      <c r="I346" s="14">
        <v>50481</v>
      </c>
      <c r="J346" s="14"/>
      <c r="K346" s="15">
        <f t="shared" si="72"/>
        <v>0</v>
      </c>
      <c r="L346" s="15"/>
      <c r="M346" s="14">
        <v>52431</v>
      </c>
      <c r="N346" s="14">
        <v>54381</v>
      </c>
      <c r="O346" s="16">
        <v>56331</v>
      </c>
      <c r="P346" s="16" t="str">
        <f>+_xlfn.XLOOKUP(F346,'[1]x METAS'!$X$3:$X$408,'[1]x METAS'!$AD$3:$AD$408,FALSE,0,1)</f>
        <v>Aumentar a 56331 el número de suscriptores de aseo</v>
      </c>
      <c r="Q346" s="17">
        <f>+_xlfn.XLOOKUP(P346,[2]Sheet!$C$6:$C$2261,[2]Sheet!$G$6:$G$2261,FALSE,0,1)</f>
        <v>1392993921.6700001</v>
      </c>
      <c r="R346" s="18">
        <f>+_xlfn.XLOOKUP(P346,[2]Sheet!$C$2:$C$2261,[2]Sheet!$J$2:$J$2261,FALSE,0,1)</f>
        <v>839050250</v>
      </c>
      <c r="S346" s="15">
        <f t="shared" si="73"/>
        <v>0.6023359017920904</v>
      </c>
      <c r="T346" s="15"/>
      <c r="U346" s="15"/>
      <c r="V346" s="15"/>
      <c r="W346" s="19">
        <v>0</v>
      </c>
      <c r="X346" s="19"/>
      <c r="Y346" s="19"/>
      <c r="Z346" s="19"/>
      <c r="AA346" s="19"/>
      <c r="AB346" s="19"/>
      <c r="AC346" s="19"/>
      <c r="AD346" s="19"/>
      <c r="AE346" s="19"/>
      <c r="AF346" s="38"/>
      <c r="AG346" s="19"/>
      <c r="AH346" s="19"/>
      <c r="AI346" s="19"/>
      <c r="AJ346" s="33">
        <v>1625545000</v>
      </c>
      <c r="AK346" s="19">
        <f t="shared" si="67"/>
        <v>1625545000</v>
      </c>
      <c r="AL346" s="19"/>
      <c r="AM346" s="19"/>
      <c r="AN346" s="19"/>
      <c r="AO346" s="19"/>
      <c r="AP346" s="19"/>
      <c r="AQ346" s="19"/>
      <c r="AR346" s="19"/>
      <c r="AS346" s="19"/>
      <c r="AT346" s="19"/>
      <c r="AU346" s="19"/>
      <c r="AV346" s="19"/>
      <c r="AW346" s="19"/>
      <c r="AX346" s="19"/>
      <c r="AY346" s="19">
        <v>1625545000</v>
      </c>
      <c r="AZ346" s="19">
        <f t="shared" si="68"/>
        <v>1625545000</v>
      </c>
      <c r="BA346" s="19"/>
      <c r="BB346" s="19"/>
      <c r="BC346" s="19"/>
      <c r="BD346" s="19"/>
      <c r="BE346" s="19"/>
      <c r="BF346" s="19"/>
      <c r="BG346" s="19"/>
      <c r="BH346" s="19"/>
      <c r="BI346" s="19"/>
      <c r="BJ346" s="19"/>
      <c r="BK346" s="19"/>
      <c r="BL346" s="19"/>
      <c r="BM346" s="19"/>
      <c r="BN346" s="19">
        <v>1625545000</v>
      </c>
      <c r="BO346" s="19">
        <f t="shared" si="69"/>
        <v>1625545000</v>
      </c>
      <c r="BP346" s="19"/>
      <c r="BQ346" s="19"/>
      <c r="BR346" s="19"/>
      <c r="BS346" s="19"/>
      <c r="BT346" s="19"/>
      <c r="BU346" s="19"/>
      <c r="BV346" s="19"/>
      <c r="BW346" s="19"/>
      <c r="BX346" s="19"/>
      <c r="BY346" s="19"/>
      <c r="BZ346" s="19"/>
      <c r="CA346" s="19"/>
      <c r="CB346" s="19"/>
      <c r="CC346" s="24">
        <v>1625545000</v>
      </c>
      <c r="CD346" s="19">
        <f t="shared" si="70"/>
        <v>1625545000</v>
      </c>
      <c r="CE346" s="20">
        <v>2024258990065</v>
      </c>
      <c r="CF346" s="48" t="str">
        <f>+_xlfn.XLOOKUP(P346,'[1]x METAS'!$AD$3:$AD$408,'[1]x METAS'!$AF$3:$AF$408,FALSE,0,1)</f>
        <v>EPZ E.S.P.</v>
      </c>
    </row>
    <row r="347" spans="1:84" hidden="1" x14ac:dyDescent="0.25">
      <c r="A347" s="49" t="s">
        <v>1188</v>
      </c>
      <c r="B347" s="30" t="s">
        <v>890</v>
      </c>
      <c r="C347" s="30" t="s">
        <v>891</v>
      </c>
      <c r="D347" s="13">
        <v>400301700</v>
      </c>
      <c r="E347" s="12" t="s">
        <v>1156</v>
      </c>
      <c r="F347" s="12" t="s">
        <v>1189</v>
      </c>
      <c r="G347" s="14">
        <v>10000</v>
      </c>
      <c r="H347" s="12" t="s">
        <v>91</v>
      </c>
      <c r="I347" s="14">
        <v>500</v>
      </c>
      <c r="J347" s="14"/>
      <c r="K347" s="15">
        <f t="shared" si="72"/>
        <v>0</v>
      </c>
      <c r="L347" s="15"/>
      <c r="M347" s="14">
        <v>3167</v>
      </c>
      <c r="N347" s="14">
        <v>3167</v>
      </c>
      <c r="O347" s="16">
        <v>3166</v>
      </c>
      <c r="P347" s="16" t="str">
        <f>+_xlfn.XLOOKUP(F347,'[1]x METAS'!$X$3:$X$408,'[1]x METAS'!$AD$3:$AD$408,FALSE,0,1)</f>
        <v>Reponer 10000 medidores a suscriptores</v>
      </c>
      <c r="Q347" s="17" t="b">
        <f>+_xlfn.XLOOKUP(P347,[2]Sheet!$C$6:$C$2261,[2]Sheet!$G$6:$G$2261,FALSE,0,1)</f>
        <v>0</v>
      </c>
      <c r="R347" s="16"/>
      <c r="S347" s="16"/>
      <c r="T347" s="16"/>
      <c r="U347" s="16"/>
      <c r="V347" s="16"/>
      <c r="W347" s="19">
        <v>0</v>
      </c>
      <c r="X347" s="19"/>
      <c r="Y347" s="19"/>
      <c r="Z347" s="19"/>
      <c r="AA347" s="19"/>
      <c r="AB347" s="19"/>
      <c r="AC347" s="19"/>
      <c r="AD347" s="19"/>
      <c r="AE347" s="19"/>
      <c r="AF347" s="39"/>
      <c r="AG347" s="19"/>
      <c r="AH347" s="19"/>
      <c r="AI347" s="19"/>
      <c r="AJ347" s="33">
        <v>75000000</v>
      </c>
      <c r="AK347" s="19">
        <f t="shared" si="67"/>
        <v>75000000</v>
      </c>
      <c r="AL347" s="19"/>
      <c r="AM347" s="19"/>
      <c r="AN347" s="19"/>
      <c r="AO347" s="19"/>
      <c r="AP347" s="19"/>
      <c r="AQ347" s="19"/>
      <c r="AR347" s="19"/>
      <c r="AS347" s="19"/>
      <c r="AT347" s="19"/>
      <c r="AU347" s="19"/>
      <c r="AV347" s="19"/>
      <c r="AW347" s="19"/>
      <c r="AX347" s="19"/>
      <c r="AY347" s="19">
        <v>475050000</v>
      </c>
      <c r="AZ347" s="19">
        <f t="shared" si="68"/>
        <v>475050000</v>
      </c>
      <c r="BA347" s="19"/>
      <c r="BB347" s="19"/>
      <c r="BC347" s="19"/>
      <c r="BD347" s="19"/>
      <c r="BE347" s="19"/>
      <c r="BF347" s="19"/>
      <c r="BG347" s="19"/>
      <c r="BH347" s="19"/>
      <c r="BI347" s="19"/>
      <c r="BJ347" s="19"/>
      <c r="BK347" s="19"/>
      <c r="BL347" s="19"/>
      <c r="BM347" s="19"/>
      <c r="BN347" s="19">
        <v>475050000</v>
      </c>
      <c r="BO347" s="19">
        <f t="shared" si="69"/>
        <v>475050000</v>
      </c>
      <c r="BP347" s="19"/>
      <c r="BQ347" s="19"/>
      <c r="BR347" s="19"/>
      <c r="BS347" s="19"/>
      <c r="BT347" s="19"/>
      <c r="BU347" s="19"/>
      <c r="BV347" s="19"/>
      <c r="BW347" s="19"/>
      <c r="BX347" s="19"/>
      <c r="BY347" s="19"/>
      <c r="BZ347" s="19"/>
      <c r="CA347" s="19"/>
      <c r="CB347" s="19"/>
      <c r="CC347" s="24">
        <v>474900000</v>
      </c>
      <c r="CD347" s="19">
        <f t="shared" si="70"/>
        <v>474900000</v>
      </c>
      <c r="CE347" s="20">
        <v>2024258990065</v>
      </c>
      <c r="CF347" s="48" t="str">
        <f>+_xlfn.XLOOKUP(P347,'[1]x METAS'!$AD$3:$AD$408,'[1]x METAS'!$AF$3:$AF$408,FALSE,0,1)</f>
        <v>EPZ E.S.P.</v>
      </c>
    </row>
    <row r="348" spans="1:84" hidden="1" x14ac:dyDescent="0.25">
      <c r="A348" s="49" t="s">
        <v>1190</v>
      </c>
      <c r="B348" s="30" t="s">
        <v>890</v>
      </c>
      <c r="C348" s="30" t="s">
        <v>891</v>
      </c>
      <c r="D348" s="13" t="s">
        <v>1191</v>
      </c>
      <c r="E348" s="12" t="s">
        <v>1192</v>
      </c>
      <c r="F348" s="12" t="s">
        <v>1193</v>
      </c>
      <c r="G348" s="14">
        <v>3</v>
      </c>
      <c r="H348" s="12" t="s">
        <v>91</v>
      </c>
      <c r="I348" s="14">
        <v>0</v>
      </c>
      <c r="J348" s="14"/>
      <c r="K348" s="15" t="e">
        <f t="shared" si="72"/>
        <v>#DIV/0!</v>
      </c>
      <c r="L348" s="15"/>
      <c r="M348" s="14">
        <v>1</v>
      </c>
      <c r="N348" s="14">
        <v>1</v>
      </c>
      <c r="O348" s="16">
        <v>1</v>
      </c>
      <c r="P348" s="16" t="str">
        <f>+_xlfn.XLOOKUP(F348,'[1]x METAS'!$X$3:$X$408,'[1]x METAS'!$AD$3:$AD$408,FALSE,0,1)</f>
        <v xml:space="preserve">Implementar 3 estrategias  de sensibilización ambiental </v>
      </c>
      <c r="Q348" s="17" t="b">
        <f>+_xlfn.XLOOKUP(P348,[2]Sheet!$C$6:$C$2261,[2]Sheet!$G$6:$G$2261,FALSE,0,1)</f>
        <v>0</v>
      </c>
      <c r="R348" s="16"/>
      <c r="S348" s="16"/>
      <c r="T348" s="16"/>
      <c r="U348" s="16"/>
      <c r="V348" s="16"/>
      <c r="W348" s="19">
        <v>0</v>
      </c>
      <c r="X348" s="19"/>
      <c r="Y348" s="19"/>
      <c r="Z348" s="19"/>
      <c r="AA348" s="19"/>
      <c r="AB348" s="19"/>
      <c r="AC348" s="19"/>
      <c r="AD348" s="19"/>
      <c r="AE348" s="19"/>
      <c r="AF348" s="40" t="s">
        <v>1194</v>
      </c>
      <c r="AG348" s="19"/>
      <c r="AH348" s="19" t="s">
        <v>1194</v>
      </c>
      <c r="AI348" s="19"/>
      <c r="AJ348" s="12" t="s">
        <v>1194</v>
      </c>
      <c r="AK348" s="19">
        <f t="shared" si="67"/>
        <v>0</v>
      </c>
      <c r="AL348" s="19"/>
      <c r="AM348" s="19"/>
      <c r="AN348" s="19"/>
      <c r="AO348" s="19"/>
      <c r="AP348" s="19"/>
      <c r="AQ348" s="19"/>
      <c r="AR348" s="19"/>
      <c r="AS348" s="19"/>
      <c r="AT348" s="19"/>
      <c r="AU348" s="19" t="s">
        <v>1194</v>
      </c>
      <c r="AV348" s="19"/>
      <c r="AW348" s="19" t="s">
        <v>1194</v>
      </c>
      <c r="AX348" s="19"/>
      <c r="AY348" s="19">
        <v>80000000</v>
      </c>
      <c r="AZ348" s="19">
        <f t="shared" si="68"/>
        <v>80000000</v>
      </c>
      <c r="BA348" s="19"/>
      <c r="BB348" s="19"/>
      <c r="BC348" s="19"/>
      <c r="BD348" s="19"/>
      <c r="BE348" s="19"/>
      <c r="BF348" s="19"/>
      <c r="BG348" s="19"/>
      <c r="BH348" s="19"/>
      <c r="BI348" s="19"/>
      <c r="BJ348" s="19" t="s">
        <v>1194</v>
      </c>
      <c r="BK348" s="19"/>
      <c r="BL348" s="19" t="s">
        <v>1194</v>
      </c>
      <c r="BM348" s="19"/>
      <c r="BN348" s="19">
        <v>80000000</v>
      </c>
      <c r="BO348" s="19">
        <f t="shared" si="69"/>
        <v>80000000</v>
      </c>
      <c r="BP348" s="19"/>
      <c r="BQ348" s="19"/>
      <c r="BR348" s="19"/>
      <c r="BS348" s="19"/>
      <c r="BT348" s="19"/>
      <c r="BU348" s="19"/>
      <c r="BV348" s="19"/>
      <c r="BW348" s="19"/>
      <c r="BX348" s="19"/>
      <c r="BY348" s="19" t="s">
        <v>1194</v>
      </c>
      <c r="BZ348" s="19"/>
      <c r="CA348" s="19" t="s">
        <v>1194</v>
      </c>
      <c r="CB348" s="19"/>
      <c r="CC348" s="24">
        <v>80000000</v>
      </c>
      <c r="CD348" s="19">
        <f t="shared" si="70"/>
        <v>80000000</v>
      </c>
      <c r="CE348" s="20">
        <v>2024258990065</v>
      </c>
      <c r="CF348" s="48" t="str">
        <f>+_xlfn.XLOOKUP(P348,'[1]x METAS'!$AD$3:$AD$408,'[1]x METAS'!$AF$3:$AF$408,FALSE,0,1)</f>
        <v>EPZ E.S.P.</v>
      </c>
    </row>
    <row r="349" spans="1:84" hidden="1" x14ac:dyDescent="0.25">
      <c r="A349" s="49" t="s">
        <v>1195</v>
      </c>
      <c r="B349" s="30" t="s">
        <v>890</v>
      </c>
      <c r="C349" s="30" t="s">
        <v>891</v>
      </c>
      <c r="D349" s="13" t="s">
        <v>1196</v>
      </c>
      <c r="E349" s="12" t="s">
        <v>1197</v>
      </c>
      <c r="F349" s="12" t="s">
        <v>1198</v>
      </c>
      <c r="G349" s="14">
        <v>1</v>
      </c>
      <c r="H349" s="12" t="s">
        <v>91</v>
      </c>
      <c r="I349" s="14">
        <v>0.5</v>
      </c>
      <c r="J349" s="14"/>
      <c r="K349" s="15">
        <f t="shared" si="72"/>
        <v>0</v>
      </c>
      <c r="L349" s="15"/>
      <c r="M349" s="14">
        <v>0.5</v>
      </c>
      <c r="N349" s="14">
        <v>0</v>
      </c>
      <c r="O349" s="16">
        <v>0</v>
      </c>
      <c r="P349" s="16" t="str">
        <f>+_xlfn.XLOOKUP(F349,'[1]x METAS'!$X$3:$X$408,'[1]x METAS'!$AD$3:$AD$408,FALSE,0,1)</f>
        <v>Optimización y ampliación de la Estación de Bombeo de Aguas Residuales EBAR</v>
      </c>
      <c r="Q349" s="17" t="b">
        <f>+_xlfn.XLOOKUP(P349,[2]Sheet!$C$6:$C$2261,[2]Sheet!$G$6:$G$2261,FALSE,0,1)</f>
        <v>0</v>
      </c>
      <c r="R349" s="16"/>
      <c r="S349" s="16"/>
      <c r="T349" s="16"/>
      <c r="U349" s="16"/>
      <c r="V349" s="16"/>
      <c r="W349" s="19">
        <v>0</v>
      </c>
      <c r="X349" s="19"/>
      <c r="Y349" s="19"/>
      <c r="Z349" s="19"/>
      <c r="AA349" s="19"/>
      <c r="AB349" s="19"/>
      <c r="AC349" s="19"/>
      <c r="AD349" s="19"/>
      <c r="AE349" s="19"/>
      <c r="AF349" s="40" t="s">
        <v>1194</v>
      </c>
      <c r="AG349" s="19"/>
      <c r="AH349" s="19" t="s">
        <v>1194</v>
      </c>
      <c r="AI349" s="19"/>
      <c r="AJ349" s="33">
        <v>775000000</v>
      </c>
      <c r="AK349" s="19">
        <f t="shared" si="67"/>
        <v>775000000</v>
      </c>
      <c r="AL349" s="19"/>
      <c r="AM349" s="19"/>
      <c r="AN349" s="19"/>
      <c r="AO349" s="19"/>
      <c r="AP349" s="19"/>
      <c r="AQ349" s="19"/>
      <c r="AR349" s="19"/>
      <c r="AS349" s="19"/>
      <c r="AT349" s="19"/>
      <c r="AU349" s="19" t="s">
        <v>1194</v>
      </c>
      <c r="AV349" s="19"/>
      <c r="AW349" s="19" t="s">
        <v>1194</v>
      </c>
      <c r="AX349" s="19"/>
      <c r="AY349" s="19">
        <v>775000000</v>
      </c>
      <c r="AZ349" s="19">
        <f t="shared" si="68"/>
        <v>775000000</v>
      </c>
      <c r="BA349" s="19"/>
      <c r="BB349" s="19"/>
      <c r="BC349" s="19"/>
      <c r="BD349" s="19"/>
      <c r="BE349" s="19"/>
      <c r="BF349" s="19"/>
      <c r="BG349" s="19"/>
      <c r="BH349" s="19"/>
      <c r="BI349" s="19"/>
      <c r="BJ349" s="19" t="s">
        <v>1194</v>
      </c>
      <c r="BK349" s="19"/>
      <c r="BL349" s="19" t="s">
        <v>1194</v>
      </c>
      <c r="BM349" s="19"/>
      <c r="BN349" s="19" t="s">
        <v>1194</v>
      </c>
      <c r="BO349" s="19">
        <f t="shared" si="69"/>
        <v>0</v>
      </c>
      <c r="BP349" s="19"/>
      <c r="BQ349" s="19"/>
      <c r="BR349" s="19"/>
      <c r="BS349" s="19"/>
      <c r="BT349" s="19"/>
      <c r="BU349" s="19"/>
      <c r="BV349" s="19"/>
      <c r="BW349" s="19"/>
      <c r="BX349" s="19"/>
      <c r="BY349" s="19" t="s">
        <v>1194</v>
      </c>
      <c r="BZ349" s="19"/>
      <c r="CA349" s="19" t="s">
        <v>1194</v>
      </c>
      <c r="CB349" s="19"/>
      <c r="CC349" s="24" t="s">
        <v>1194</v>
      </c>
      <c r="CD349" s="19">
        <f t="shared" si="70"/>
        <v>0</v>
      </c>
      <c r="CE349" s="20">
        <v>2024258990065</v>
      </c>
      <c r="CF349" s="48" t="str">
        <f>+_xlfn.XLOOKUP(P349,'[1]x METAS'!$AD$3:$AD$408,'[1]x METAS'!$AF$3:$AF$408,FALSE,0,1)</f>
        <v>EPZ E.S.P.</v>
      </c>
    </row>
    <row r="350" spans="1:84" hidden="1" x14ac:dyDescent="0.25">
      <c r="A350" s="49" t="s">
        <v>1199</v>
      </c>
      <c r="B350" s="30" t="s">
        <v>890</v>
      </c>
      <c r="C350" s="30" t="s">
        <v>891</v>
      </c>
      <c r="D350" s="13" t="s">
        <v>1200</v>
      </c>
      <c r="E350" s="12" t="s">
        <v>1201</v>
      </c>
      <c r="F350" s="12" t="s">
        <v>1202</v>
      </c>
      <c r="G350" s="14">
        <v>4</v>
      </c>
      <c r="H350" s="12" t="s">
        <v>91</v>
      </c>
      <c r="I350" s="14">
        <v>0</v>
      </c>
      <c r="J350" s="14"/>
      <c r="K350" s="15" t="e">
        <f t="shared" si="72"/>
        <v>#DIV/0!</v>
      </c>
      <c r="L350" s="15"/>
      <c r="M350" s="14">
        <v>2</v>
      </c>
      <c r="N350" s="14">
        <v>1</v>
      </c>
      <c r="O350" s="16">
        <v>1</v>
      </c>
      <c r="P350" s="16" t="str">
        <f>+_xlfn.XLOOKUP(F350,'[1]x METAS'!$X$3:$X$408,'[1]x METAS'!$AD$3:$AD$408,FALSE,0,1)</f>
        <v>Eliminación de 4 vertimientos a cuerpos hídricos del municipio de acuerdo al PSMV.</v>
      </c>
      <c r="Q350" s="17" t="b">
        <f>+_xlfn.XLOOKUP(P350,[2]Sheet!$C$6:$C$2261,[2]Sheet!$G$6:$G$2261,FALSE,0,1)</f>
        <v>0</v>
      </c>
      <c r="R350" s="16"/>
      <c r="S350" s="16"/>
      <c r="T350" s="16"/>
      <c r="U350" s="16"/>
      <c r="V350" s="16"/>
      <c r="W350" s="19">
        <v>0</v>
      </c>
      <c r="X350" s="19"/>
      <c r="Y350" s="19"/>
      <c r="Z350" s="19"/>
      <c r="AA350" s="19"/>
      <c r="AB350" s="19"/>
      <c r="AC350" s="19"/>
      <c r="AD350" s="19"/>
      <c r="AE350" s="19"/>
      <c r="AF350" s="40" t="s">
        <v>1194</v>
      </c>
      <c r="AG350" s="19"/>
      <c r="AH350" s="19" t="s">
        <v>1194</v>
      </c>
      <c r="AI350" s="19"/>
      <c r="AJ350" s="12" t="s">
        <v>1194</v>
      </c>
      <c r="AK350" s="19">
        <f t="shared" si="67"/>
        <v>0</v>
      </c>
      <c r="AL350" s="19"/>
      <c r="AM350" s="19"/>
      <c r="AN350" s="19"/>
      <c r="AO350" s="19"/>
      <c r="AP350" s="19"/>
      <c r="AQ350" s="19"/>
      <c r="AR350" s="19"/>
      <c r="AS350" s="19"/>
      <c r="AT350" s="19"/>
      <c r="AU350" s="19" t="s">
        <v>1194</v>
      </c>
      <c r="AV350" s="19"/>
      <c r="AW350" s="19">
        <v>10350000000</v>
      </c>
      <c r="AX350" s="19"/>
      <c r="AY350" s="19" t="s">
        <v>1194</v>
      </c>
      <c r="AZ350" s="19">
        <f t="shared" si="68"/>
        <v>10350000000</v>
      </c>
      <c r="BA350" s="19"/>
      <c r="BB350" s="19"/>
      <c r="BC350" s="19"/>
      <c r="BD350" s="19"/>
      <c r="BE350" s="19"/>
      <c r="BF350" s="19"/>
      <c r="BG350" s="19"/>
      <c r="BH350" s="19"/>
      <c r="BI350" s="19"/>
      <c r="BJ350" s="19" t="s">
        <v>1194</v>
      </c>
      <c r="BK350" s="19"/>
      <c r="BL350" s="19">
        <v>5175000000</v>
      </c>
      <c r="BM350" s="19"/>
      <c r="BN350" s="19" t="s">
        <v>1203</v>
      </c>
      <c r="BO350" s="19">
        <f t="shared" si="69"/>
        <v>5175000000</v>
      </c>
      <c r="BP350" s="19"/>
      <c r="BQ350" s="19"/>
      <c r="BR350" s="19"/>
      <c r="BS350" s="19"/>
      <c r="BT350" s="19"/>
      <c r="BU350" s="19"/>
      <c r="BV350" s="19"/>
      <c r="BW350" s="19"/>
      <c r="BX350" s="19"/>
      <c r="BY350" s="19" t="s">
        <v>1194</v>
      </c>
      <c r="BZ350" s="19"/>
      <c r="CA350" s="19" t="s">
        <v>1194</v>
      </c>
      <c r="CB350" s="19"/>
      <c r="CC350" s="24" t="s">
        <v>1194</v>
      </c>
      <c r="CD350" s="19">
        <f t="shared" si="70"/>
        <v>0</v>
      </c>
      <c r="CE350" s="20">
        <v>2024258990065</v>
      </c>
      <c r="CF350" s="48" t="str">
        <f>+_xlfn.XLOOKUP(P350,'[1]x METAS'!$AD$3:$AD$408,'[1]x METAS'!$AF$3:$AF$408,FALSE,0,1)</f>
        <v>EPZ E.S.P.</v>
      </c>
    </row>
    <row r="351" spans="1:84" hidden="1" x14ac:dyDescent="0.25">
      <c r="A351" s="49" t="s">
        <v>1204</v>
      </c>
      <c r="B351" s="30" t="s">
        <v>890</v>
      </c>
      <c r="C351" s="30" t="s">
        <v>891</v>
      </c>
      <c r="D351" s="13" t="s">
        <v>1205</v>
      </c>
      <c r="E351" s="12" t="s">
        <v>1206</v>
      </c>
      <c r="F351" s="12" t="s">
        <v>1207</v>
      </c>
      <c r="G351" s="14">
        <v>1</v>
      </c>
      <c r="H351" s="12" t="s">
        <v>114</v>
      </c>
      <c r="I351" s="14">
        <v>0.92</v>
      </c>
      <c r="J351" s="14"/>
      <c r="K351" s="15">
        <f t="shared" si="72"/>
        <v>0</v>
      </c>
      <c r="L351" s="15"/>
      <c r="M351" s="14">
        <v>1</v>
      </c>
      <c r="N351" s="14">
        <v>1</v>
      </c>
      <c r="O351" s="16">
        <v>1</v>
      </c>
      <c r="P351" s="16" t="str">
        <f>+_xlfn.XLOOKUP(F351,'[1]x METAS'!$X$3:$X$408,'[1]x METAS'!$AD$3:$AD$408,FALSE,0,1)</f>
        <v xml:space="preserve">Terminación y puesta en operación de la nueva PTAR Zipa II </v>
      </c>
      <c r="Q351" s="17" t="b">
        <f>+_xlfn.XLOOKUP(P351,[2]Sheet!$C$6:$C$2261,[2]Sheet!$G$6:$G$2261,FALSE,0,1)</f>
        <v>0</v>
      </c>
      <c r="R351" s="16"/>
      <c r="S351" s="16"/>
      <c r="T351" s="16"/>
      <c r="U351" s="16"/>
      <c r="V351" s="16"/>
      <c r="W351" s="19">
        <v>0</v>
      </c>
      <c r="X351" s="19"/>
      <c r="Y351" s="19"/>
      <c r="Z351" s="19"/>
      <c r="AA351" s="19"/>
      <c r="AB351" s="19"/>
      <c r="AC351" s="19"/>
      <c r="AD351" s="19"/>
      <c r="AE351" s="19"/>
      <c r="AF351" s="40" t="s">
        <v>1194</v>
      </c>
      <c r="AG351" s="19"/>
      <c r="AH351" s="19" t="s">
        <v>1194</v>
      </c>
      <c r="AI351" s="19"/>
      <c r="AJ351" s="33">
        <v>2000000000</v>
      </c>
      <c r="AK351" s="19">
        <f t="shared" si="67"/>
        <v>2000000000</v>
      </c>
      <c r="AL351" s="19"/>
      <c r="AM351" s="19"/>
      <c r="AN351" s="19"/>
      <c r="AO351" s="19"/>
      <c r="AP351" s="19"/>
      <c r="AQ351" s="19"/>
      <c r="AR351" s="19"/>
      <c r="AS351" s="19"/>
      <c r="AT351" s="19"/>
      <c r="AU351" s="19" t="s">
        <v>1194</v>
      </c>
      <c r="AV351" s="19"/>
      <c r="AW351" s="19" t="s">
        <v>1194</v>
      </c>
      <c r="AX351" s="19"/>
      <c r="AY351" s="19">
        <v>3778003853</v>
      </c>
      <c r="AZ351" s="19">
        <f t="shared" si="68"/>
        <v>3778003853</v>
      </c>
      <c r="BA351" s="19"/>
      <c r="BB351" s="19"/>
      <c r="BC351" s="19"/>
      <c r="BD351" s="19"/>
      <c r="BE351" s="19"/>
      <c r="BF351" s="19"/>
      <c r="BG351" s="19"/>
      <c r="BH351" s="19"/>
      <c r="BI351" s="19"/>
      <c r="BJ351" s="19"/>
      <c r="BK351" s="19"/>
      <c r="BL351" s="19"/>
      <c r="BM351" s="19"/>
      <c r="BN351" s="19"/>
      <c r="BO351" s="19" t="str">
        <f t="shared" si="69"/>
        <v/>
      </c>
      <c r="BP351" s="19"/>
      <c r="BQ351" s="19"/>
      <c r="BR351" s="19"/>
      <c r="BS351" s="19"/>
      <c r="BT351" s="19"/>
      <c r="BU351" s="19"/>
      <c r="BV351" s="19"/>
      <c r="BW351" s="19"/>
      <c r="BX351" s="19"/>
      <c r="BY351" s="19"/>
      <c r="BZ351" s="19"/>
      <c r="CA351" s="19"/>
      <c r="CB351" s="19"/>
      <c r="CC351" s="24"/>
      <c r="CD351" s="19" t="str">
        <f t="shared" si="70"/>
        <v/>
      </c>
      <c r="CE351" s="20">
        <v>2024258990065</v>
      </c>
      <c r="CF351" s="48" t="str">
        <f>+_xlfn.XLOOKUP(P351,'[1]x METAS'!$AD$3:$AD$408,'[1]x METAS'!$AF$3:$AF$408,FALSE,0,1)</f>
        <v>EPZ E.S.P.</v>
      </c>
    </row>
    <row r="352" spans="1:84" hidden="1" x14ac:dyDescent="0.25">
      <c r="A352" s="49" t="s">
        <v>1208</v>
      </c>
      <c r="B352" s="30" t="s">
        <v>890</v>
      </c>
      <c r="C352" s="30" t="s">
        <v>891</v>
      </c>
      <c r="D352" s="13" t="s">
        <v>1209</v>
      </c>
      <c r="E352" s="12" t="s">
        <v>1210</v>
      </c>
      <c r="F352" s="12" t="s">
        <v>1211</v>
      </c>
      <c r="G352" s="14">
        <v>1</v>
      </c>
      <c r="H352" s="12" t="s">
        <v>91</v>
      </c>
      <c r="I352" s="14">
        <v>0.2</v>
      </c>
      <c r="J352" s="14"/>
      <c r="K352" s="15">
        <f t="shared" si="72"/>
        <v>0</v>
      </c>
      <c r="L352" s="15"/>
      <c r="M352" s="14">
        <v>0.4</v>
      </c>
      <c r="N352" s="14">
        <v>0.4</v>
      </c>
      <c r="O352" s="16">
        <v>0</v>
      </c>
      <c r="P352" s="16" t="str">
        <f>+_xlfn.XLOOKUP(F352,'[1]x METAS'!$X$3:$X$408,'[1]x METAS'!$AD$3:$AD$408,FALSE,0,1)</f>
        <v>Construcción línea de impulsión Zipa I - Zipa II (EBAR)</v>
      </c>
      <c r="Q352" s="17" t="b">
        <f>+_xlfn.XLOOKUP(P352,[2]Sheet!$C$6:$C$2261,[2]Sheet!$G$6:$G$2261,FALSE,0,1)</f>
        <v>0</v>
      </c>
      <c r="R352" s="16"/>
      <c r="S352" s="16"/>
      <c r="T352" s="16"/>
      <c r="U352" s="16"/>
      <c r="V352" s="16"/>
      <c r="W352" s="19">
        <v>0</v>
      </c>
      <c r="X352" s="19"/>
      <c r="Y352" s="19"/>
      <c r="Z352" s="19"/>
      <c r="AA352" s="19"/>
      <c r="AB352" s="19"/>
      <c r="AC352" s="19"/>
      <c r="AD352" s="19"/>
      <c r="AE352" s="19"/>
      <c r="AF352" s="32">
        <v>3400000000</v>
      </c>
      <c r="AG352" s="19"/>
      <c r="AH352" s="19"/>
      <c r="AI352" s="19"/>
      <c r="AJ352" s="12"/>
      <c r="AK352" s="19">
        <f t="shared" si="67"/>
        <v>3400000000</v>
      </c>
      <c r="AL352" s="19"/>
      <c r="AM352" s="19"/>
      <c r="AN352" s="19"/>
      <c r="AO352" s="19"/>
      <c r="AP352" s="19"/>
      <c r="AQ352" s="19"/>
      <c r="AR352" s="19"/>
      <c r="AS352" s="19"/>
      <c r="AT352" s="19"/>
      <c r="AU352" s="19">
        <v>6800000000</v>
      </c>
      <c r="AV352" s="19"/>
      <c r="AW352" s="19"/>
      <c r="AX352" s="19"/>
      <c r="AY352" s="19"/>
      <c r="AZ352" s="19">
        <f t="shared" si="68"/>
        <v>6800000000</v>
      </c>
      <c r="BA352" s="19"/>
      <c r="BB352" s="19"/>
      <c r="BC352" s="19"/>
      <c r="BD352" s="19"/>
      <c r="BE352" s="19"/>
      <c r="BF352" s="19"/>
      <c r="BG352" s="19"/>
      <c r="BH352" s="19"/>
      <c r="BI352" s="19"/>
      <c r="BJ352" s="19">
        <v>6800000000</v>
      </c>
      <c r="BK352" s="19"/>
      <c r="BL352" s="19"/>
      <c r="BM352" s="19"/>
      <c r="BN352" s="19"/>
      <c r="BO352" s="19">
        <f t="shared" si="69"/>
        <v>6800000000</v>
      </c>
      <c r="BP352" s="19"/>
      <c r="BQ352" s="19"/>
      <c r="BR352" s="19"/>
      <c r="BS352" s="19"/>
      <c r="BT352" s="19"/>
      <c r="BU352" s="19"/>
      <c r="BV352" s="19"/>
      <c r="BW352" s="19"/>
      <c r="BX352" s="19"/>
      <c r="BY352" s="19"/>
      <c r="BZ352" s="19"/>
      <c r="CA352" s="19"/>
      <c r="CB352" s="19"/>
      <c r="CC352" s="24"/>
      <c r="CD352" s="19" t="str">
        <f t="shared" si="70"/>
        <v/>
      </c>
      <c r="CE352" s="20">
        <v>2024258990065</v>
      </c>
      <c r="CF352" s="48" t="str">
        <f>+_xlfn.XLOOKUP(P352,'[1]x METAS'!$AD$3:$AD$408,'[1]x METAS'!$AF$3:$AF$408,FALSE,0,1)</f>
        <v>EPZ E.S.P.</v>
      </c>
    </row>
    <row r="353" spans="1:84" hidden="1" x14ac:dyDescent="0.25">
      <c r="A353" s="49" t="s">
        <v>1212</v>
      </c>
      <c r="B353" s="30" t="s">
        <v>890</v>
      </c>
      <c r="C353" s="30" t="s">
        <v>891</v>
      </c>
      <c r="D353" s="13" t="s">
        <v>1145</v>
      </c>
      <c r="E353" s="12" t="s">
        <v>1146</v>
      </c>
      <c r="F353" s="12" t="s">
        <v>1213</v>
      </c>
      <c r="G353" s="14">
        <v>1</v>
      </c>
      <c r="H353" s="12" t="s">
        <v>91</v>
      </c>
      <c r="I353" s="14">
        <v>0</v>
      </c>
      <c r="J353" s="14"/>
      <c r="K353" s="15" t="e">
        <f t="shared" si="72"/>
        <v>#DIV/0!</v>
      </c>
      <c r="L353" s="15"/>
      <c r="M353" s="14">
        <v>0</v>
      </c>
      <c r="N353" s="14">
        <v>0.5</v>
      </c>
      <c r="O353" s="16">
        <v>0.5</v>
      </c>
      <c r="P353" s="16" t="str">
        <f>+_xlfn.XLOOKUP(F353,'[1]x METAS'!$X$3:$X$408,'[1]x METAS'!$AD$3:$AD$408,FALSE,0,1)</f>
        <v>Formulación del Plan Maestro de Alcantarillado</v>
      </c>
      <c r="Q353" s="17" t="b">
        <f>+_xlfn.XLOOKUP(P353,[2]Sheet!$C$6:$C$2261,[2]Sheet!$G$6:$G$2261,FALSE,0,1)</f>
        <v>0</v>
      </c>
      <c r="R353" s="16"/>
      <c r="S353" s="16"/>
      <c r="T353" s="16"/>
      <c r="U353" s="16"/>
      <c r="V353" s="16"/>
      <c r="W353" s="19">
        <v>0</v>
      </c>
      <c r="X353" s="19"/>
      <c r="Y353" s="19"/>
      <c r="Z353" s="19"/>
      <c r="AA353" s="19"/>
      <c r="AB353" s="19"/>
      <c r="AC353" s="19"/>
      <c r="AD353" s="19"/>
      <c r="AE353" s="19"/>
      <c r="AF353" s="38"/>
      <c r="AG353" s="19"/>
      <c r="AH353" s="19"/>
      <c r="AI353" s="19"/>
      <c r="AJ353" s="12"/>
      <c r="AK353" s="19">
        <f t="shared" si="67"/>
        <v>0</v>
      </c>
      <c r="AL353" s="19"/>
      <c r="AM353" s="19"/>
      <c r="AN353" s="19"/>
      <c r="AO353" s="19"/>
      <c r="AP353" s="19"/>
      <c r="AQ353" s="19"/>
      <c r="AR353" s="19"/>
      <c r="AS353" s="19"/>
      <c r="AT353" s="19"/>
      <c r="AU353" s="19"/>
      <c r="AV353" s="19"/>
      <c r="AW353" s="19"/>
      <c r="AX353" s="19"/>
      <c r="AY353" s="19"/>
      <c r="AZ353" s="19" t="str">
        <f t="shared" si="68"/>
        <v/>
      </c>
      <c r="BA353" s="19"/>
      <c r="BB353" s="19"/>
      <c r="BC353" s="19"/>
      <c r="BD353" s="19"/>
      <c r="BE353" s="19"/>
      <c r="BF353" s="19"/>
      <c r="BG353" s="19"/>
      <c r="BH353" s="19"/>
      <c r="BI353" s="19"/>
      <c r="BJ353" s="19">
        <v>1650000000</v>
      </c>
      <c r="BK353" s="19"/>
      <c r="BL353" s="19"/>
      <c r="BM353" s="19"/>
      <c r="BN353" s="19"/>
      <c r="BO353" s="19">
        <f t="shared" si="69"/>
        <v>1650000000</v>
      </c>
      <c r="BP353" s="19"/>
      <c r="BQ353" s="19"/>
      <c r="BR353" s="19"/>
      <c r="BS353" s="19"/>
      <c r="BT353" s="19"/>
      <c r="BU353" s="19"/>
      <c r="BV353" s="19"/>
      <c r="BW353" s="19"/>
      <c r="BX353" s="19"/>
      <c r="BY353" s="19">
        <v>1650000000</v>
      </c>
      <c r="BZ353" s="19"/>
      <c r="CA353" s="19"/>
      <c r="CB353" s="19"/>
      <c r="CC353" s="24"/>
      <c r="CD353" s="19">
        <f t="shared" si="70"/>
        <v>1650000000</v>
      </c>
      <c r="CE353" s="20">
        <v>2024258990065</v>
      </c>
      <c r="CF353" s="48" t="str">
        <f>+_xlfn.XLOOKUP(P353,'[1]x METAS'!$AD$3:$AD$408,'[1]x METAS'!$AF$3:$AF$408,FALSE,0,1)</f>
        <v>EPZ E.S.P.</v>
      </c>
    </row>
    <row r="354" spans="1:84" hidden="1" x14ac:dyDescent="0.25">
      <c r="A354" s="49" t="s">
        <v>1214</v>
      </c>
      <c r="B354" s="30" t="s">
        <v>890</v>
      </c>
      <c r="C354" s="30" t="s">
        <v>891</v>
      </c>
      <c r="D354" s="13" t="s">
        <v>1145</v>
      </c>
      <c r="E354" s="12" t="s">
        <v>1146</v>
      </c>
      <c r="F354" s="12" t="s">
        <v>1215</v>
      </c>
      <c r="G354" s="14">
        <v>6</v>
      </c>
      <c r="H354" s="12" t="s">
        <v>91</v>
      </c>
      <c r="I354" s="14">
        <v>2</v>
      </c>
      <c r="J354" s="14"/>
      <c r="K354" s="15">
        <f t="shared" si="72"/>
        <v>0</v>
      </c>
      <c r="L354" s="15"/>
      <c r="M354" s="14">
        <v>4</v>
      </c>
      <c r="N354" s="14">
        <v>0</v>
      </c>
      <c r="O354" s="16">
        <v>0</v>
      </c>
      <c r="P354" s="16" t="str">
        <f>+_xlfn.XLOOKUP(F354,'[1]x METAS'!$X$3:$X$408,'[1]x METAS'!$AD$3:$AD$408,FALSE,0,1)</f>
        <v xml:space="preserve">Formulación y aprobación de 6 estudios y diseños de emisarios finales </v>
      </c>
      <c r="Q354" s="17" t="b">
        <f>+_xlfn.XLOOKUP(P354,[2]Sheet!$C$6:$C$2261,[2]Sheet!$G$6:$G$2261,FALSE,0,1)</f>
        <v>0</v>
      </c>
      <c r="R354" s="16"/>
      <c r="S354" s="16"/>
      <c r="T354" s="16"/>
      <c r="U354" s="16"/>
      <c r="V354" s="16"/>
      <c r="W354" s="19">
        <v>0</v>
      </c>
      <c r="X354" s="19"/>
      <c r="Y354" s="19"/>
      <c r="Z354" s="19"/>
      <c r="AA354" s="19"/>
      <c r="AB354" s="19"/>
      <c r="AC354" s="19"/>
      <c r="AD354" s="19"/>
      <c r="AE354" s="19"/>
      <c r="AF354" s="38"/>
      <c r="AG354" s="19"/>
      <c r="AH354" s="19"/>
      <c r="AI354" s="19"/>
      <c r="AJ354" s="33">
        <v>119823222</v>
      </c>
      <c r="AK354" s="19">
        <f t="shared" si="67"/>
        <v>119823222</v>
      </c>
      <c r="AL354" s="19"/>
      <c r="AM354" s="19"/>
      <c r="AN354" s="19"/>
      <c r="AO354" s="19"/>
      <c r="AP354" s="19"/>
      <c r="AQ354" s="19"/>
      <c r="AR354" s="19"/>
      <c r="AS354" s="19"/>
      <c r="AT354" s="19"/>
      <c r="AU354" s="19"/>
      <c r="AV354" s="19"/>
      <c r="AW354" s="19"/>
      <c r="AX354" s="19"/>
      <c r="AY354" s="19">
        <v>239646444</v>
      </c>
      <c r="AZ354" s="19">
        <f t="shared" si="68"/>
        <v>239646444</v>
      </c>
      <c r="BA354" s="19"/>
      <c r="BB354" s="19"/>
      <c r="BC354" s="19"/>
      <c r="BD354" s="19"/>
      <c r="BE354" s="19"/>
      <c r="BF354" s="19"/>
      <c r="BG354" s="19"/>
      <c r="BH354" s="19"/>
      <c r="BI354" s="19"/>
      <c r="BJ354" s="19"/>
      <c r="BK354" s="19"/>
      <c r="BL354" s="19"/>
      <c r="BM354" s="19"/>
      <c r="BN354" s="19"/>
      <c r="BO354" s="19" t="str">
        <f t="shared" si="69"/>
        <v/>
      </c>
      <c r="BP354" s="19"/>
      <c r="BQ354" s="19"/>
      <c r="BR354" s="19"/>
      <c r="BS354" s="19"/>
      <c r="BT354" s="19"/>
      <c r="BU354" s="19"/>
      <c r="BV354" s="19"/>
      <c r="BW354" s="19"/>
      <c r="BX354" s="19"/>
      <c r="BY354" s="19"/>
      <c r="BZ354" s="19"/>
      <c r="CA354" s="19"/>
      <c r="CB354" s="19"/>
      <c r="CC354" s="24"/>
      <c r="CD354" s="19" t="str">
        <f t="shared" si="70"/>
        <v/>
      </c>
      <c r="CE354" s="20">
        <v>2024258990065</v>
      </c>
      <c r="CF354" s="48" t="str">
        <f>+_xlfn.XLOOKUP(P354,'[1]x METAS'!$AD$3:$AD$408,'[1]x METAS'!$AF$3:$AF$408,FALSE,0,1)</f>
        <v>EPZ E.S.P.</v>
      </c>
    </row>
    <row r="355" spans="1:84" hidden="1" x14ac:dyDescent="0.25">
      <c r="A355" s="49" t="s">
        <v>1216</v>
      </c>
      <c r="B355" s="30" t="s">
        <v>890</v>
      </c>
      <c r="C355" s="30" t="s">
        <v>891</v>
      </c>
      <c r="D355" s="13" t="s">
        <v>1217</v>
      </c>
      <c r="E355" s="12" t="s">
        <v>1218</v>
      </c>
      <c r="F355" s="12" t="s">
        <v>1219</v>
      </c>
      <c r="G355" s="14">
        <v>1</v>
      </c>
      <c r="H355" s="12" t="s">
        <v>91</v>
      </c>
      <c r="I355" s="14">
        <v>0</v>
      </c>
      <c r="J355" s="14"/>
      <c r="K355" s="15" t="e">
        <f t="shared" si="72"/>
        <v>#DIV/0!</v>
      </c>
      <c r="L355" s="15"/>
      <c r="M355" s="14">
        <v>0.5</v>
      </c>
      <c r="N355" s="14">
        <v>0.5</v>
      </c>
      <c r="O355" s="16">
        <v>0</v>
      </c>
      <c r="P355" s="16" t="str">
        <f>+_xlfn.XLOOKUP(F355,'[1]x METAS'!$X$3:$X$408,'[1]x METAS'!$AD$3:$AD$408,FALSE,0,1)</f>
        <v>Construcción de un sistema de alcantarillado pluvial  calle 8va</v>
      </c>
      <c r="Q355" s="17" t="b">
        <f>+_xlfn.XLOOKUP(P355,[2]Sheet!$C$6:$C$2261,[2]Sheet!$G$6:$G$2261,FALSE,0,1)</f>
        <v>0</v>
      </c>
      <c r="R355" s="16"/>
      <c r="S355" s="16"/>
      <c r="T355" s="16"/>
      <c r="U355" s="16"/>
      <c r="V355" s="16"/>
      <c r="W355" s="19">
        <v>0</v>
      </c>
      <c r="X355" s="19"/>
      <c r="Y355" s="19"/>
      <c r="Z355" s="19"/>
      <c r="AA355" s="19"/>
      <c r="AB355" s="19"/>
      <c r="AC355" s="19"/>
      <c r="AD355" s="19"/>
      <c r="AE355" s="19"/>
      <c r="AF355" s="38"/>
      <c r="AG355" s="19"/>
      <c r="AH355" s="19"/>
      <c r="AI355" s="19"/>
      <c r="AJ355" s="12"/>
      <c r="AK355" s="19">
        <f t="shared" si="67"/>
        <v>0</v>
      </c>
      <c r="AL355" s="19"/>
      <c r="AM355" s="19"/>
      <c r="AN355" s="19"/>
      <c r="AO355" s="19"/>
      <c r="AP355" s="19"/>
      <c r="AQ355" s="19"/>
      <c r="AR355" s="19"/>
      <c r="AS355" s="19"/>
      <c r="AT355" s="19"/>
      <c r="AU355" s="19">
        <v>4929823707.5</v>
      </c>
      <c r="AV355" s="19"/>
      <c r="AW355" s="19"/>
      <c r="AX355" s="19"/>
      <c r="AY355" s="19"/>
      <c r="AZ355" s="19">
        <f t="shared" si="68"/>
        <v>4929823707.5</v>
      </c>
      <c r="BA355" s="19"/>
      <c r="BB355" s="19"/>
      <c r="BC355" s="19"/>
      <c r="BD355" s="19"/>
      <c r="BE355" s="19"/>
      <c r="BF355" s="19"/>
      <c r="BG355" s="19"/>
      <c r="BH355" s="19"/>
      <c r="BI355" s="19"/>
      <c r="BJ355" s="19">
        <v>4929823707.5</v>
      </c>
      <c r="BK355" s="19"/>
      <c r="BL355" s="19"/>
      <c r="BM355" s="19"/>
      <c r="BN355" s="19"/>
      <c r="BO355" s="19">
        <f t="shared" si="69"/>
        <v>4929823707.5</v>
      </c>
      <c r="BP355" s="19"/>
      <c r="BQ355" s="19"/>
      <c r="BR355" s="19"/>
      <c r="BS355" s="19"/>
      <c r="BT355" s="19"/>
      <c r="BU355" s="19"/>
      <c r="BV355" s="19"/>
      <c r="BW355" s="19"/>
      <c r="BX355" s="19"/>
      <c r="BY355" s="19"/>
      <c r="BZ355" s="19"/>
      <c r="CA355" s="19"/>
      <c r="CB355" s="19"/>
      <c r="CC355" s="24"/>
      <c r="CD355" s="19" t="str">
        <f t="shared" si="70"/>
        <v/>
      </c>
      <c r="CE355" s="20">
        <v>2024258990065</v>
      </c>
      <c r="CF355" s="48" t="str">
        <f>+_xlfn.XLOOKUP(P355,'[1]x METAS'!$AD$3:$AD$408,'[1]x METAS'!$AF$3:$AF$408,FALSE,0,1)</f>
        <v>EPZ E.S.P.</v>
      </c>
    </row>
    <row r="356" spans="1:84" hidden="1" x14ac:dyDescent="0.25">
      <c r="A356" s="49" t="s">
        <v>1220</v>
      </c>
      <c r="B356" s="30" t="s">
        <v>890</v>
      </c>
      <c r="C356" s="30" t="s">
        <v>891</v>
      </c>
      <c r="D356" s="13" t="s">
        <v>1221</v>
      </c>
      <c r="E356" s="12" t="s">
        <v>1222</v>
      </c>
      <c r="F356" s="12" t="s">
        <v>1223</v>
      </c>
      <c r="G356" s="14">
        <v>1</v>
      </c>
      <c r="H356" s="12" t="s">
        <v>91</v>
      </c>
      <c r="I356" s="14">
        <v>0.3</v>
      </c>
      <c r="J356" s="14"/>
      <c r="K356" s="15">
        <f t="shared" si="72"/>
        <v>0</v>
      </c>
      <c r="L356" s="15"/>
      <c r="M356" s="14">
        <v>0.7</v>
      </c>
      <c r="N356" s="14">
        <v>0</v>
      </c>
      <c r="O356" s="16">
        <v>0</v>
      </c>
      <c r="P356" s="16" t="str">
        <f>+_xlfn.XLOOKUP(F356,'[1]x METAS'!$X$3:$X$408,'[1]x METAS'!$AD$3:$AD$408,FALSE,0,1)</f>
        <v xml:space="preserve">Construcción de colector pluvial  para el corredor de la calle 4ta </v>
      </c>
      <c r="Q356" s="17" t="b">
        <f>+_xlfn.XLOOKUP(P356,[2]Sheet!$C$6:$C$2261,[2]Sheet!$G$6:$G$2261,FALSE,0,1)</f>
        <v>0</v>
      </c>
      <c r="R356" s="16"/>
      <c r="S356" s="16"/>
      <c r="T356" s="16"/>
      <c r="U356" s="16"/>
      <c r="V356" s="16"/>
      <c r="W356" s="19">
        <v>0</v>
      </c>
      <c r="X356" s="19"/>
      <c r="Y356" s="19"/>
      <c r="Z356" s="19"/>
      <c r="AA356" s="19"/>
      <c r="AB356" s="19"/>
      <c r="AC356" s="19"/>
      <c r="AD356" s="19"/>
      <c r="AE356" s="19"/>
      <c r="AF356" s="38"/>
      <c r="AG356" s="19"/>
      <c r="AH356" s="19"/>
      <c r="AI356" s="19"/>
      <c r="AJ356" s="33">
        <v>5684111418.8999996</v>
      </c>
      <c r="AK356" s="19">
        <f t="shared" si="67"/>
        <v>5684111418.8999996</v>
      </c>
      <c r="AL356" s="19"/>
      <c r="AM356" s="19"/>
      <c r="AN356" s="19"/>
      <c r="AO356" s="19"/>
      <c r="AP356" s="19"/>
      <c r="AQ356" s="19"/>
      <c r="AR356" s="19"/>
      <c r="AS356" s="19"/>
      <c r="AT356" s="19"/>
      <c r="AU356" s="19"/>
      <c r="AV356" s="19"/>
      <c r="AW356" s="19"/>
      <c r="AX356" s="19"/>
      <c r="AY356" s="19">
        <v>13262926644.1</v>
      </c>
      <c r="AZ356" s="19">
        <f t="shared" si="68"/>
        <v>13262926644.1</v>
      </c>
      <c r="BA356" s="19"/>
      <c r="BB356" s="19"/>
      <c r="BC356" s="19"/>
      <c r="BD356" s="19"/>
      <c r="BE356" s="19"/>
      <c r="BF356" s="19"/>
      <c r="BG356" s="19"/>
      <c r="BH356" s="19"/>
      <c r="BI356" s="19"/>
      <c r="BJ356" s="19"/>
      <c r="BK356" s="19"/>
      <c r="BL356" s="19"/>
      <c r="BM356" s="19"/>
      <c r="BN356" s="19"/>
      <c r="BO356" s="19" t="str">
        <f t="shared" si="69"/>
        <v/>
      </c>
      <c r="BP356" s="19"/>
      <c r="BQ356" s="19"/>
      <c r="BR356" s="19"/>
      <c r="BS356" s="19"/>
      <c r="BT356" s="19"/>
      <c r="BU356" s="19"/>
      <c r="BV356" s="19"/>
      <c r="BW356" s="19"/>
      <c r="BX356" s="19"/>
      <c r="BY356" s="19"/>
      <c r="BZ356" s="19"/>
      <c r="CA356" s="19"/>
      <c r="CB356" s="19"/>
      <c r="CC356" s="24"/>
      <c r="CD356" s="19" t="str">
        <f t="shared" si="70"/>
        <v/>
      </c>
      <c r="CE356" s="20">
        <v>2024258990065</v>
      </c>
      <c r="CF356" s="48" t="str">
        <f>+_xlfn.XLOOKUP(P356,'[1]x METAS'!$AD$3:$AD$408,'[1]x METAS'!$AF$3:$AF$408,FALSE,0,1)</f>
        <v>EPZ E.S.P.</v>
      </c>
    </row>
    <row r="357" spans="1:84" hidden="1" x14ac:dyDescent="0.25">
      <c r="A357" s="49" t="s">
        <v>1224</v>
      </c>
      <c r="B357" s="30" t="s">
        <v>890</v>
      </c>
      <c r="C357" s="30" t="s">
        <v>891</v>
      </c>
      <c r="D357" s="13" t="s">
        <v>1225</v>
      </c>
      <c r="E357" s="12" t="s">
        <v>1226</v>
      </c>
      <c r="F357" s="12" t="s">
        <v>1227</v>
      </c>
      <c r="G357" s="14">
        <v>1</v>
      </c>
      <c r="H357" s="12" t="s">
        <v>91</v>
      </c>
      <c r="I357" s="14">
        <v>0</v>
      </c>
      <c r="J357" s="14"/>
      <c r="K357" s="15" t="e">
        <f t="shared" si="72"/>
        <v>#DIV/0!</v>
      </c>
      <c r="L357" s="15"/>
      <c r="M357" s="14">
        <v>0</v>
      </c>
      <c r="N357" s="14">
        <v>1</v>
      </c>
      <c r="O357" s="16">
        <v>0</v>
      </c>
      <c r="P357" s="16" t="str">
        <f>+_xlfn.XLOOKUP(F357,'[1]x METAS'!$X$3:$X$408,'[1]x METAS'!$AD$3:$AD$408,FALSE,0,1)</f>
        <v>Adquisición equipo succión presión para Empresas Públicas de Zipaquirá</v>
      </c>
      <c r="Q357" s="17" t="b">
        <f>+_xlfn.XLOOKUP(P357,[2]Sheet!$C$6:$C$2261,[2]Sheet!$G$6:$G$2261,FALSE,0,1)</f>
        <v>0</v>
      </c>
      <c r="R357" s="16"/>
      <c r="S357" s="16"/>
      <c r="T357" s="16"/>
      <c r="U357" s="16"/>
      <c r="V357" s="16"/>
      <c r="W357" s="19">
        <v>0</v>
      </c>
      <c r="X357" s="19"/>
      <c r="Y357" s="19"/>
      <c r="Z357" s="19"/>
      <c r="AA357" s="19"/>
      <c r="AB357" s="19"/>
      <c r="AC357" s="19"/>
      <c r="AD357" s="19"/>
      <c r="AE357" s="19"/>
      <c r="AF357" s="38"/>
      <c r="AG357" s="19"/>
      <c r="AH357" s="19"/>
      <c r="AI357" s="19"/>
      <c r="AJ357" s="12"/>
      <c r="AK357" s="19">
        <f t="shared" si="67"/>
        <v>0</v>
      </c>
      <c r="AL357" s="19"/>
      <c r="AM357" s="19"/>
      <c r="AN357" s="19"/>
      <c r="AO357" s="19"/>
      <c r="AP357" s="19"/>
      <c r="AQ357" s="19"/>
      <c r="AR357" s="19"/>
      <c r="AS357" s="19"/>
      <c r="AT357" s="19"/>
      <c r="AU357" s="19"/>
      <c r="AV357" s="19"/>
      <c r="AW357" s="19"/>
      <c r="AX357" s="19"/>
      <c r="AY357" s="19"/>
      <c r="AZ357" s="19" t="str">
        <f t="shared" si="68"/>
        <v/>
      </c>
      <c r="BA357" s="19"/>
      <c r="BB357" s="19"/>
      <c r="BC357" s="19"/>
      <c r="BD357" s="19"/>
      <c r="BE357" s="19"/>
      <c r="BF357" s="19"/>
      <c r="BG357" s="19"/>
      <c r="BH357" s="19"/>
      <c r="BI357" s="19"/>
      <c r="BJ357" s="19"/>
      <c r="BK357" s="19"/>
      <c r="BL357" s="19">
        <v>2340000000</v>
      </c>
      <c r="BM357" s="19"/>
      <c r="BN357" s="19"/>
      <c r="BO357" s="19">
        <f t="shared" si="69"/>
        <v>2340000000</v>
      </c>
      <c r="BP357" s="19"/>
      <c r="BQ357" s="19"/>
      <c r="BR357" s="19"/>
      <c r="BS357" s="19"/>
      <c r="BT357" s="19"/>
      <c r="BU357" s="19"/>
      <c r="BV357" s="19"/>
      <c r="BW357" s="19"/>
      <c r="BX357" s="19"/>
      <c r="BY357" s="19"/>
      <c r="BZ357" s="19"/>
      <c r="CA357" s="19"/>
      <c r="CB357" s="19"/>
      <c r="CC357" s="24"/>
      <c r="CD357" s="19" t="str">
        <f t="shared" si="70"/>
        <v/>
      </c>
      <c r="CE357" s="20">
        <v>2024258990065</v>
      </c>
      <c r="CF357" s="48" t="str">
        <f>+_xlfn.XLOOKUP(P357,'[1]x METAS'!$AD$3:$AD$408,'[1]x METAS'!$AF$3:$AF$408,FALSE,0,1)</f>
        <v>EPZ E.S.P.</v>
      </c>
    </row>
    <row r="358" spans="1:84" hidden="1" x14ac:dyDescent="0.25">
      <c r="A358" s="49" t="s">
        <v>1228</v>
      </c>
      <c r="B358" s="30" t="s">
        <v>890</v>
      </c>
      <c r="C358" s="30" t="s">
        <v>891</v>
      </c>
      <c r="D358" s="13" t="s">
        <v>1229</v>
      </c>
      <c r="E358" s="12" t="s">
        <v>1230</v>
      </c>
      <c r="F358" s="12" t="s">
        <v>1231</v>
      </c>
      <c r="G358" s="14">
        <v>2000</v>
      </c>
      <c r="H358" s="12" t="s">
        <v>91</v>
      </c>
      <c r="I358" s="14">
        <v>176</v>
      </c>
      <c r="J358" s="14"/>
      <c r="K358" s="15">
        <f t="shared" si="72"/>
        <v>0</v>
      </c>
      <c r="L358" s="15"/>
      <c r="M358" s="14">
        <v>608</v>
      </c>
      <c r="N358" s="14">
        <v>608</v>
      </c>
      <c r="O358" s="16">
        <v>608</v>
      </c>
      <c r="P358" s="16" t="str">
        <f>+_xlfn.XLOOKUP(F358,'[1]x METAS'!$X$3:$X$408,'[1]x METAS'!$AD$3:$AD$408,FALSE,0,1)</f>
        <v xml:space="preserve">Reposición y/o expansión de 2.000 metros de redes de Alcantarillado pluvial y sanitario del municipio de Zipaquirá </v>
      </c>
      <c r="Q358" s="17" t="b">
        <f>+_xlfn.XLOOKUP(P358,[2]Sheet!$C$6:$C$2261,[2]Sheet!$G$6:$G$2261,FALSE,0,1)</f>
        <v>0</v>
      </c>
      <c r="R358" s="16"/>
      <c r="S358" s="16"/>
      <c r="T358" s="16"/>
      <c r="U358" s="16"/>
      <c r="V358" s="16"/>
      <c r="W358" s="19">
        <v>0</v>
      </c>
      <c r="X358" s="19"/>
      <c r="Y358" s="19"/>
      <c r="Z358" s="19"/>
      <c r="AA358" s="19"/>
      <c r="AB358" s="19"/>
      <c r="AC358" s="19"/>
      <c r="AD358" s="19"/>
      <c r="AE358" s="19"/>
      <c r="AF358" s="38"/>
      <c r="AG358" s="19"/>
      <c r="AH358" s="19"/>
      <c r="AI358" s="19"/>
      <c r="AJ358" s="33">
        <v>117075000</v>
      </c>
      <c r="AK358" s="19">
        <f t="shared" si="67"/>
        <v>117075000</v>
      </c>
      <c r="AL358" s="19"/>
      <c r="AM358" s="19"/>
      <c r="AN358" s="19"/>
      <c r="AO358" s="19"/>
      <c r="AP358" s="19"/>
      <c r="AQ358" s="19"/>
      <c r="AR358" s="19"/>
      <c r="AS358" s="19"/>
      <c r="AT358" s="19"/>
      <c r="AU358" s="19"/>
      <c r="AV358" s="19"/>
      <c r="AW358" s="19"/>
      <c r="AX358" s="19"/>
      <c r="AY358" s="19">
        <v>406752000</v>
      </c>
      <c r="AZ358" s="19">
        <f t="shared" si="68"/>
        <v>406752000</v>
      </c>
      <c r="BA358" s="19"/>
      <c r="BB358" s="19"/>
      <c r="BC358" s="19"/>
      <c r="BD358" s="19"/>
      <c r="BE358" s="19"/>
      <c r="BF358" s="19"/>
      <c r="BG358" s="19"/>
      <c r="BH358" s="19"/>
      <c r="BI358" s="19"/>
      <c r="BJ358" s="19"/>
      <c r="BK358" s="19"/>
      <c r="BL358" s="19"/>
      <c r="BM358" s="19"/>
      <c r="BN358" s="19">
        <v>406752000</v>
      </c>
      <c r="BO358" s="19">
        <f t="shared" si="69"/>
        <v>406752000</v>
      </c>
      <c r="BP358" s="19"/>
      <c r="BQ358" s="19"/>
      <c r="BR358" s="19"/>
      <c r="BS358" s="19"/>
      <c r="BT358" s="19"/>
      <c r="BU358" s="19"/>
      <c r="BV358" s="19"/>
      <c r="BW358" s="19"/>
      <c r="BX358" s="19"/>
      <c r="BY358" s="19"/>
      <c r="BZ358" s="19"/>
      <c r="CA358" s="19"/>
      <c r="CB358" s="19"/>
      <c r="CC358" s="24">
        <v>407421000</v>
      </c>
      <c r="CD358" s="19">
        <f t="shared" si="70"/>
        <v>407421000</v>
      </c>
      <c r="CE358" s="20">
        <v>2024258990065</v>
      </c>
      <c r="CF358" s="48" t="str">
        <f>+_xlfn.XLOOKUP(P358,'[1]x METAS'!$AD$3:$AD$408,'[1]x METAS'!$AF$3:$AF$408,FALSE,0,1)</f>
        <v>EPZ E.S.P.</v>
      </c>
    </row>
    <row r="359" spans="1:84" hidden="1" x14ac:dyDescent="0.25">
      <c r="A359" s="49" t="s">
        <v>1232</v>
      </c>
      <c r="B359" s="30" t="s">
        <v>890</v>
      </c>
      <c r="C359" s="30" t="s">
        <v>891</v>
      </c>
      <c r="D359" s="13">
        <v>400301200</v>
      </c>
      <c r="E359" s="12" t="s">
        <v>1233</v>
      </c>
      <c r="F359" s="12" t="s">
        <v>1234</v>
      </c>
      <c r="G359" s="14">
        <v>100</v>
      </c>
      <c r="H359" s="12" t="s">
        <v>91</v>
      </c>
      <c r="I359" s="14">
        <v>0</v>
      </c>
      <c r="J359" s="14"/>
      <c r="K359" s="15" t="e">
        <f t="shared" si="72"/>
        <v>#DIV/0!</v>
      </c>
      <c r="L359" s="15"/>
      <c r="M359" s="14">
        <v>100</v>
      </c>
      <c r="N359" s="14">
        <v>0</v>
      </c>
      <c r="O359" s="16">
        <v>0</v>
      </c>
      <c r="P359" s="16" t="str">
        <f>+_xlfn.XLOOKUP(F359,'[1]x METAS'!$X$3:$X$408,'[1]x METAS'!$AD$3:$AD$408,FALSE,0,1)</f>
        <v>Adquisición de 100 contenedores de residuos sólidos para Empresas Públicas de Zipaquirá</v>
      </c>
      <c r="Q359" s="17" t="b">
        <f>+_xlfn.XLOOKUP(P359,[2]Sheet!$C$6:$C$2261,[2]Sheet!$G$6:$G$2261,FALSE,0,1)</f>
        <v>0</v>
      </c>
      <c r="R359" s="16"/>
      <c r="S359" s="16"/>
      <c r="T359" s="16"/>
      <c r="U359" s="16"/>
      <c r="V359" s="16"/>
      <c r="W359" s="19">
        <v>0</v>
      </c>
      <c r="X359" s="19"/>
      <c r="Y359" s="19"/>
      <c r="Z359" s="19"/>
      <c r="AA359" s="19"/>
      <c r="AB359" s="19"/>
      <c r="AC359" s="19"/>
      <c r="AD359" s="19"/>
      <c r="AE359" s="19"/>
      <c r="AF359" s="38"/>
      <c r="AG359" s="19"/>
      <c r="AH359" s="19"/>
      <c r="AI359" s="19"/>
      <c r="AJ359" s="12"/>
      <c r="AK359" s="19">
        <f t="shared" si="67"/>
        <v>0</v>
      </c>
      <c r="AL359" s="19"/>
      <c r="AM359" s="19"/>
      <c r="AN359" s="19"/>
      <c r="AO359" s="19"/>
      <c r="AP359" s="19"/>
      <c r="AQ359" s="19"/>
      <c r="AR359" s="19"/>
      <c r="AS359" s="19"/>
      <c r="AT359" s="19"/>
      <c r="AU359" s="19"/>
      <c r="AV359" s="19"/>
      <c r="AW359" s="19"/>
      <c r="AX359" s="19"/>
      <c r="AY359" s="19">
        <v>280000000</v>
      </c>
      <c r="AZ359" s="19">
        <f t="shared" si="68"/>
        <v>280000000</v>
      </c>
      <c r="BA359" s="19"/>
      <c r="BB359" s="19"/>
      <c r="BC359" s="19"/>
      <c r="BD359" s="19"/>
      <c r="BE359" s="19"/>
      <c r="BF359" s="19"/>
      <c r="BG359" s="19"/>
      <c r="BH359" s="19"/>
      <c r="BI359" s="19"/>
      <c r="BJ359" s="19"/>
      <c r="BK359" s="19"/>
      <c r="BL359" s="19"/>
      <c r="BM359" s="19"/>
      <c r="BN359" s="19"/>
      <c r="BO359" s="19" t="str">
        <f t="shared" si="69"/>
        <v/>
      </c>
      <c r="BP359" s="19"/>
      <c r="BQ359" s="19"/>
      <c r="BR359" s="19"/>
      <c r="BS359" s="19"/>
      <c r="BT359" s="19"/>
      <c r="BU359" s="19"/>
      <c r="BV359" s="19"/>
      <c r="BW359" s="19"/>
      <c r="BX359" s="19"/>
      <c r="BY359" s="19"/>
      <c r="BZ359" s="19"/>
      <c r="CA359" s="19"/>
      <c r="CB359" s="19"/>
      <c r="CC359" s="24"/>
      <c r="CD359" s="19" t="str">
        <f t="shared" si="70"/>
        <v/>
      </c>
      <c r="CE359" s="20">
        <v>2024258990065</v>
      </c>
      <c r="CF359" s="48" t="str">
        <f>+_xlfn.XLOOKUP(P359,'[1]x METAS'!$AD$3:$AD$408,'[1]x METAS'!$AF$3:$AF$408,FALSE,0,1)</f>
        <v>EPZ E.S.P.</v>
      </c>
    </row>
    <row r="360" spans="1:84" hidden="1" x14ac:dyDescent="0.25">
      <c r="A360" s="49" t="s">
        <v>1235</v>
      </c>
      <c r="B360" s="30" t="s">
        <v>890</v>
      </c>
      <c r="C360" s="30" t="s">
        <v>891</v>
      </c>
      <c r="D360" s="13">
        <v>400301001</v>
      </c>
      <c r="E360" s="12" t="s">
        <v>1236</v>
      </c>
      <c r="F360" s="12" t="s">
        <v>1237</v>
      </c>
      <c r="G360" s="14">
        <v>2</v>
      </c>
      <c r="H360" s="12" t="s">
        <v>91</v>
      </c>
      <c r="I360" s="14">
        <v>0</v>
      </c>
      <c r="J360" s="14"/>
      <c r="K360" s="15" t="e">
        <f t="shared" si="72"/>
        <v>#DIV/0!</v>
      </c>
      <c r="L360" s="15"/>
      <c r="M360" s="14">
        <v>0</v>
      </c>
      <c r="N360" s="14">
        <v>1</v>
      </c>
      <c r="O360" s="16">
        <v>1</v>
      </c>
      <c r="P360" s="16" t="str">
        <f>+_xlfn.XLOOKUP(F360,'[1]x METAS'!$X$3:$X$408,'[1]x METAS'!$AD$3:$AD$408,FALSE,0,1)</f>
        <v xml:space="preserve">Adquisición de 2 camiones compactadores de residuos sólidos </v>
      </c>
      <c r="Q360" s="17" t="b">
        <f>+_xlfn.XLOOKUP(P360,[2]Sheet!$C$6:$C$2261,[2]Sheet!$G$6:$G$2261,FALSE,0,1)</f>
        <v>0</v>
      </c>
      <c r="R360" s="16"/>
      <c r="S360" s="16"/>
      <c r="T360" s="16"/>
      <c r="U360" s="16"/>
      <c r="V360" s="16"/>
      <c r="W360" s="19">
        <v>0</v>
      </c>
      <c r="X360" s="19"/>
      <c r="Y360" s="19"/>
      <c r="Z360" s="19"/>
      <c r="AA360" s="19"/>
      <c r="AB360" s="19"/>
      <c r="AC360" s="19"/>
      <c r="AD360" s="19"/>
      <c r="AE360" s="19"/>
      <c r="AF360" s="38"/>
      <c r="AG360" s="19"/>
      <c r="AH360" s="19"/>
      <c r="AI360" s="19"/>
      <c r="AJ360" s="12"/>
      <c r="AK360" s="19">
        <f t="shared" si="67"/>
        <v>0</v>
      </c>
      <c r="AL360" s="19"/>
      <c r="AM360" s="19"/>
      <c r="AN360" s="19"/>
      <c r="AO360" s="19"/>
      <c r="AP360" s="19"/>
      <c r="AQ360" s="19"/>
      <c r="AR360" s="19"/>
      <c r="AS360" s="19"/>
      <c r="AT360" s="19"/>
      <c r="AU360" s="19"/>
      <c r="AV360" s="19"/>
      <c r="AW360" s="19"/>
      <c r="AX360" s="19"/>
      <c r="AY360" s="19"/>
      <c r="AZ360" s="19" t="str">
        <f t="shared" si="68"/>
        <v/>
      </c>
      <c r="BA360" s="19"/>
      <c r="BB360" s="19"/>
      <c r="BC360" s="19"/>
      <c r="BD360" s="19"/>
      <c r="BE360" s="19"/>
      <c r="BF360" s="19"/>
      <c r="BG360" s="19"/>
      <c r="BH360" s="19"/>
      <c r="BI360" s="19"/>
      <c r="BJ360" s="19"/>
      <c r="BK360" s="19"/>
      <c r="BL360" s="19">
        <v>900000000</v>
      </c>
      <c r="BM360" s="19"/>
      <c r="BN360" s="19"/>
      <c r="BO360" s="19">
        <f t="shared" si="69"/>
        <v>900000000</v>
      </c>
      <c r="BP360" s="19"/>
      <c r="BQ360" s="19"/>
      <c r="BR360" s="19"/>
      <c r="BS360" s="19"/>
      <c r="BT360" s="19"/>
      <c r="BU360" s="19"/>
      <c r="BV360" s="19"/>
      <c r="BW360" s="19"/>
      <c r="BX360" s="19"/>
      <c r="BY360" s="19"/>
      <c r="BZ360" s="19"/>
      <c r="CA360" s="19">
        <v>900000000</v>
      </c>
      <c r="CB360" s="19"/>
      <c r="CC360" s="24"/>
      <c r="CD360" s="19">
        <f t="shared" si="70"/>
        <v>900000000</v>
      </c>
      <c r="CE360" s="20">
        <v>2024258990065</v>
      </c>
      <c r="CF360" s="48" t="str">
        <f>+_xlfn.XLOOKUP(P360,'[1]x METAS'!$AD$3:$AD$408,'[1]x METAS'!$AF$3:$AF$408,FALSE,0,1)</f>
        <v>EPZ E.S.P.</v>
      </c>
    </row>
    <row r="361" spans="1:84" hidden="1" x14ac:dyDescent="0.25">
      <c r="A361" s="49" t="s">
        <v>1238</v>
      </c>
      <c r="B361" s="30" t="s">
        <v>890</v>
      </c>
      <c r="C361" s="30" t="s">
        <v>891</v>
      </c>
      <c r="D361" s="13">
        <v>400303100</v>
      </c>
      <c r="E361" s="12" t="s">
        <v>1239</v>
      </c>
      <c r="F361" s="12" t="s">
        <v>1240</v>
      </c>
      <c r="G361" s="14">
        <v>0.35</v>
      </c>
      <c r="H361" s="12" t="s">
        <v>91</v>
      </c>
      <c r="I361" s="14">
        <v>0</v>
      </c>
      <c r="J361" s="14"/>
      <c r="K361" s="15" t="e">
        <f t="shared" si="72"/>
        <v>#DIV/0!</v>
      </c>
      <c r="L361" s="15"/>
      <c r="M361" s="14">
        <v>0.25</v>
      </c>
      <c r="N361" s="14">
        <v>0.1</v>
      </c>
      <c r="O361" s="16">
        <v>0</v>
      </c>
      <c r="P361" s="16" t="str">
        <f>+_xlfn.XLOOKUP(F361,'[1]x METAS'!$X$3:$X$408,'[1]x METAS'!$AD$3:$AD$408,FALSE,0,1)</f>
        <v>Ejecutar al 35% el proyecto de Planta de Aprovechamiento de Residuos Orgánicos</v>
      </c>
      <c r="Q361" s="17" t="b">
        <f>+_xlfn.XLOOKUP(P361,[2]Sheet!$C$6:$C$2261,[2]Sheet!$G$6:$G$2261,FALSE,0,1)</f>
        <v>0</v>
      </c>
      <c r="R361" s="16"/>
      <c r="S361" s="16"/>
      <c r="T361" s="16"/>
      <c r="U361" s="16"/>
      <c r="V361" s="16"/>
      <c r="W361" s="19">
        <v>0</v>
      </c>
      <c r="X361" s="19"/>
      <c r="Y361" s="19"/>
      <c r="Z361" s="19"/>
      <c r="AA361" s="19"/>
      <c r="AB361" s="19"/>
      <c r="AC361" s="19"/>
      <c r="AD361" s="19"/>
      <c r="AE361" s="19"/>
      <c r="AF361" s="38"/>
      <c r="AG361" s="19"/>
      <c r="AH361" s="19"/>
      <c r="AI361" s="19"/>
      <c r="AJ361" s="12"/>
      <c r="AK361" s="19">
        <f t="shared" si="67"/>
        <v>0</v>
      </c>
      <c r="AL361" s="19"/>
      <c r="AM361" s="19"/>
      <c r="AN361" s="19"/>
      <c r="AO361" s="19"/>
      <c r="AP361" s="19"/>
      <c r="AQ361" s="19"/>
      <c r="AR361" s="19"/>
      <c r="AS361" s="19"/>
      <c r="AT361" s="19"/>
      <c r="AU361" s="19"/>
      <c r="AV361" s="19"/>
      <c r="AW361" s="19">
        <v>942857143</v>
      </c>
      <c r="AX361" s="19"/>
      <c r="AY361" s="19"/>
      <c r="AZ361" s="19">
        <f t="shared" si="68"/>
        <v>942857143</v>
      </c>
      <c r="BA361" s="19"/>
      <c r="BB361" s="19"/>
      <c r="BC361" s="19"/>
      <c r="BD361" s="19"/>
      <c r="BE361" s="19"/>
      <c r="BF361" s="19"/>
      <c r="BG361" s="19"/>
      <c r="BH361" s="19"/>
      <c r="BI361" s="19"/>
      <c r="BJ361" s="19"/>
      <c r="BK361" s="19"/>
      <c r="BL361" s="19">
        <v>377142857</v>
      </c>
      <c r="BM361" s="19"/>
      <c r="BN361" s="19"/>
      <c r="BO361" s="19">
        <f t="shared" si="69"/>
        <v>377142857</v>
      </c>
      <c r="BP361" s="19"/>
      <c r="BQ361" s="19"/>
      <c r="BR361" s="19"/>
      <c r="BS361" s="19"/>
      <c r="BT361" s="19"/>
      <c r="BU361" s="19"/>
      <c r="BV361" s="19"/>
      <c r="BW361" s="19"/>
      <c r="BX361" s="19"/>
      <c r="BY361" s="19"/>
      <c r="BZ361" s="19"/>
      <c r="CA361" s="19"/>
      <c r="CB361" s="19"/>
      <c r="CC361" s="24"/>
      <c r="CD361" s="19" t="str">
        <f t="shared" si="70"/>
        <v/>
      </c>
      <c r="CE361" s="20">
        <v>2024258990065</v>
      </c>
      <c r="CF361" s="48" t="str">
        <f>+_xlfn.XLOOKUP(P361,'[1]x METAS'!$AD$3:$AD$408,'[1]x METAS'!$AF$3:$AF$408,FALSE,0,1)</f>
        <v>EPZ E.S.P.</v>
      </c>
    </row>
    <row r="362" spans="1:84" hidden="1" x14ac:dyDescent="0.25">
      <c r="A362" s="49" t="s">
        <v>1241</v>
      </c>
      <c r="B362" s="30" t="s">
        <v>890</v>
      </c>
      <c r="C362" s="30" t="s">
        <v>891</v>
      </c>
      <c r="D362" s="13" t="s">
        <v>1242</v>
      </c>
      <c r="E362" s="12" t="s">
        <v>1243</v>
      </c>
      <c r="F362" s="12" t="s">
        <v>1244</v>
      </c>
      <c r="G362" s="14">
        <v>1</v>
      </c>
      <c r="H362" s="12" t="s">
        <v>114</v>
      </c>
      <c r="I362" s="14">
        <v>0</v>
      </c>
      <c r="J362" s="14"/>
      <c r="K362" s="15" t="e">
        <f t="shared" si="72"/>
        <v>#DIV/0!</v>
      </c>
      <c r="L362" s="15"/>
      <c r="M362" s="14">
        <v>0.8</v>
      </c>
      <c r="N362" s="14">
        <v>0.9</v>
      </c>
      <c r="O362" s="16">
        <v>1</v>
      </c>
      <c r="P362" s="16" t="str">
        <f>+_xlfn.XLOOKUP(F362,'[1]x METAS'!$X$3:$X$408,'[1]x METAS'!$AD$3:$AD$408,FALSE,0,1)</f>
        <v>Ampliar y mantener el vívero EPZ</v>
      </c>
      <c r="Q362" s="17" t="b">
        <f>+_xlfn.XLOOKUP(P362,[2]Sheet!$C$6:$C$2261,[2]Sheet!$G$6:$G$2261,FALSE,0,1)</f>
        <v>0</v>
      </c>
      <c r="R362" s="16"/>
      <c r="S362" s="16"/>
      <c r="T362" s="16"/>
      <c r="U362" s="16"/>
      <c r="V362" s="16"/>
      <c r="W362" s="19">
        <v>0</v>
      </c>
      <c r="X362" s="19"/>
      <c r="Y362" s="19"/>
      <c r="Z362" s="19"/>
      <c r="AA362" s="19"/>
      <c r="AB362" s="19"/>
      <c r="AC362" s="19"/>
      <c r="AD362" s="19"/>
      <c r="AE362" s="19"/>
      <c r="AF362" s="38"/>
      <c r="AG362" s="19"/>
      <c r="AH362" s="19"/>
      <c r="AI362" s="19"/>
      <c r="AJ362" s="12"/>
      <c r="AK362" s="19">
        <f t="shared" si="67"/>
        <v>0</v>
      </c>
      <c r="AL362" s="19"/>
      <c r="AM362" s="19"/>
      <c r="AN362" s="19"/>
      <c r="AO362" s="19"/>
      <c r="AP362" s="19"/>
      <c r="AQ362" s="19"/>
      <c r="AR362" s="19"/>
      <c r="AS362" s="19"/>
      <c r="AT362" s="19"/>
      <c r="AU362" s="19"/>
      <c r="AV362" s="19"/>
      <c r="AW362" s="19">
        <v>40000000</v>
      </c>
      <c r="AX362" s="19"/>
      <c r="AY362" s="19"/>
      <c r="AZ362" s="19">
        <f t="shared" si="68"/>
        <v>40000000</v>
      </c>
      <c r="BA362" s="19"/>
      <c r="BB362" s="19"/>
      <c r="BC362" s="19"/>
      <c r="BD362" s="19"/>
      <c r="BE362" s="19"/>
      <c r="BF362" s="19"/>
      <c r="BG362" s="19"/>
      <c r="BH362" s="19"/>
      <c r="BI362" s="19"/>
      <c r="BJ362" s="19"/>
      <c r="BK362" s="19"/>
      <c r="BL362" s="19">
        <v>5000000</v>
      </c>
      <c r="BM362" s="19"/>
      <c r="BN362" s="19"/>
      <c r="BO362" s="19">
        <f t="shared" si="69"/>
        <v>5000000</v>
      </c>
      <c r="BP362" s="19"/>
      <c r="BQ362" s="19"/>
      <c r="BR362" s="19"/>
      <c r="BS362" s="19"/>
      <c r="BT362" s="19"/>
      <c r="BU362" s="19"/>
      <c r="BV362" s="19"/>
      <c r="BW362" s="19"/>
      <c r="BX362" s="19"/>
      <c r="BY362" s="19"/>
      <c r="BZ362" s="19"/>
      <c r="CA362" s="19">
        <v>5000000</v>
      </c>
      <c r="CB362" s="19"/>
      <c r="CC362" s="24"/>
      <c r="CD362" s="19">
        <f t="shared" si="70"/>
        <v>5000000</v>
      </c>
      <c r="CE362" s="20">
        <v>2024258990065</v>
      </c>
      <c r="CF362" s="48" t="str">
        <f>+_xlfn.XLOOKUP(P362,'[1]x METAS'!$AD$3:$AD$408,'[1]x METAS'!$AF$3:$AF$408,FALSE,0,1)</f>
        <v>EPZ E.S.P.</v>
      </c>
    </row>
    <row r="363" spans="1:84" hidden="1" x14ac:dyDescent="0.25">
      <c r="A363" s="49" t="s">
        <v>1245</v>
      </c>
      <c r="B363" s="30" t="s">
        <v>890</v>
      </c>
      <c r="C363" s="30" t="s">
        <v>891</v>
      </c>
      <c r="D363" s="13">
        <v>400301200</v>
      </c>
      <c r="E363" s="12" t="s">
        <v>1233</v>
      </c>
      <c r="F363" s="12" t="s">
        <v>1246</v>
      </c>
      <c r="G363" s="14">
        <v>2</v>
      </c>
      <c r="H363" s="12" t="s">
        <v>91</v>
      </c>
      <c r="I363" s="14">
        <v>0</v>
      </c>
      <c r="J363" s="14"/>
      <c r="K363" s="15" t="e">
        <f t="shared" si="72"/>
        <v>#DIV/0!</v>
      </c>
      <c r="L363" s="15"/>
      <c r="M363" s="14">
        <v>1</v>
      </c>
      <c r="N363" s="14">
        <v>1</v>
      </c>
      <c r="O363" s="16">
        <v>0</v>
      </c>
      <c r="P363" s="16" t="str">
        <f>+_xlfn.XLOOKUP(F363,'[1]x METAS'!$X$3:$X$408,'[1]x METAS'!$AD$3:$AD$408,FALSE,0,1)</f>
        <v>Implementar 2 nuevas microrutas de recolección de residuos orgánicos en el municipio de Zipaquirá</v>
      </c>
      <c r="Q363" s="17" t="b">
        <f>+_xlfn.XLOOKUP(P363,[2]Sheet!$C$6:$C$2261,[2]Sheet!$G$6:$G$2261,FALSE,0,1)</f>
        <v>0</v>
      </c>
      <c r="R363" s="16"/>
      <c r="S363" s="16"/>
      <c r="T363" s="16"/>
      <c r="U363" s="16"/>
      <c r="V363" s="16"/>
      <c r="W363" s="19">
        <v>0</v>
      </c>
      <c r="X363" s="19"/>
      <c r="Y363" s="19"/>
      <c r="Z363" s="19"/>
      <c r="AA363" s="19"/>
      <c r="AB363" s="19"/>
      <c r="AC363" s="19"/>
      <c r="AD363" s="19"/>
      <c r="AE363" s="19"/>
      <c r="AF363" s="38"/>
      <c r="AG363" s="19"/>
      <c r="AH363" s="19"/>
      <c r="AI363" s="19"/>
      <c r="AJ363" s="12"/>
      <c r="AK363" s="19">
        <f t="shared" si="67"/>
        <v>0</v>
      </c>
      <c r="AL363" s="19"/>
      <c r="AM363" s="19"/>
      <c r="AN363" s="19"/>
      <c r="AO363" s="19"/>
      <c r="AP363" s="19"/>
      <c r="AQ363" s="19"/>
      <c r="AR363" s="19"/>
      <c r="AS363" s="19"/>
      <c r="AT363" s="19"/>
      <c r="AU363" s="19"/>
      <c r="AV363" s="19"/>
      <c r="AW363" s="19"/>
      <c r="AX363" s="19"/>
      <c r="AY363" s="19">
        <v>45000000</v>
      </c>
      <c r="AZ363" s="19">
        <f t="shared" si="68"/>
        <v>45000000</v>
      </c>
      <c r="BA363" s="19"/>
      <c r="BB363" s="19"/>
      <c r="BC363" s="19"/>
      <c r="BD363" s="19"/>
      <c r="BE363" s="19"/>
      <c r="BF363" s="19"/>
      <c r="BG363" s="19"/>
      <c r="BH363" s="19"/>
      <c r="BI363" s="19"/>
      <c r="BJ363" s="19"/>
      <c r="BK363" s="19"/>
      <c r="BL363" s="19"/>
      <c r="BM363" s="19"/>
      <c r="BN363" s="19">
        <v>45000000</v>
      </c>
      <c r="BO363" s="19">
        <f t="shared" si="69"/>
        <v>45000000</v>
      </c>
      <c r="BP363" s="19"/>
      <c r="BQ363" s="19"/>
      <c r="BR363" s="19"/>
      <c r="BS363" s="19"/>
      <c r="BT363" s="19"/>
      <c r="BU363" s="19"/>
      <c r="BV363" s="19"/>
      <c r="BW363" s="19"/>
      <c r="BX363" s="19"/>
      <c r="BY363" s="19"/>
      <c r="BZ363" s="19"/>
      <c r="CA363" s="19"/>
      <c r="CB363" s="19"/>
      <c r="CC363" s="24"/>
      <c r="CD363" s="19" t="str">
        <f t="shared" si="70"/>
        <v/>
      </c>
      <c r="CE363" s="20">
        <v>2024258990065</v>
      </c>
      <c r="CF363" s="48" t="str">
        <f>+_xlfn.XLOOKUP(P363,'[1]x METAS'!$AD$3:$AD$408,'[1]x METAS'!$AF$3:$AF$408,FALSE,0,1)</f>
        <v>EPZ E.S.P.</v>
      </c>
    </row>
    <row r="364" spans="1:84" hidden="1" x14ac:dyDescent="0.25">
      <c r="A364" s="49" t="s">
        <v>1247</v>
      </c>
      <c r="B364" s="30" t="s">
        <v>890</v>
      </c>
      <c r="C364" s="30" t="s">
        <v>891</v>
      </c>
      <c r="D364" s="13" t="s">
        <v>780</v>
      </c>
      <c r="E364" s="12" t="s">
        <v>781</v>
      </c>
      <c r="F364" s="12" t="s">
        <v>781</v>
      </c>
      <c r="G364" s="14">
        <v>10000</v>
      </c>
      <c r="H364" s="12" t="s">
        <v>91</v>
      </c>
      <c r="I364" s="14">
        <v>1000</v>
      </c>
      <c r="J364" s="14"/>
      <c r="K364" s="15">
        <f t="shared" si="72"/>
        <v>0</v>
      </c>
      <c r="L364" s="15"/>
      <c r="M364" s="14">
        <v>3000</v>
      </c>
      <c r="N364" s="14">
        <v>3000</v>
      </c>
      <c r="O364" s="16">
        <v>3000</v>
      </c>
      <c r="P364" s="16" t="str">
        <f>+_xlfn.XLOOKUP(F364,'[1]x METAS'!$X$3:$X$408,'[1]x METAS'!$AD$3:$AD$408,FALSE,0,1)</f>
        <v>Siembra de 10000 árboles nativos</v>
      </c>
      <c r="Q364" s="17" t="b">
        <f>+_xlfn.XLOOKUP(P364,[2]Sheet!$C$6:$C$2261,[2]Sheet!$G$6:$G$2261,FALSE,0,1)</f>
        <v>0</v>
      </c>
      <c r="R364" s="16"/>
      <c r="S364" s="16"/>
      <c r="T364" s="16"/>
      <c r="U364" s="16"/>
      <c r="V364" s="16"/>
      <c r="W364" s="19">
        <v>0</v>
      </c>
      <c r="X364" s="19"/>
      <c r="Y364" s="19"/>
      <c r="Z364" s="19"/>
      <c r="AA364" s="19"/>
      <c r="AB364" s="19"/>
      <c r="AC364" s="19"/>
      <c r="AD364" s="19"/>
      <c r="AE364" s="19"/>
      <c r="AF364" s="38"/>
      <c r="AG364" s="19"/>
      <c r="AH364" s="19">
        <v>18000000</v>
      </c>
      <c r="AI364" s="19"/>
      <c r="AJ364" s="12"/>
      <c r="AK364" s="19">
        <f t="shared" si="67"/>
        <v>18000000</v>
      </c>
      <c r="AL364" s="19"/>
      <c r="AM364" s="19"/>
      <c r="AN364" s="19"/>
      <c r="AO364" s="19"/>
      <c r="AP364" s="19"/>
      <c r="AQ364" s="19"/>
      <c r="AR364" s="19"/>
      <c r="AS364" s="19"/>
      <c r="AT364" s="19"/>
      <c r="AU364" s="19"/>
      <c r="AV364" s="19"/>
      <c r="AW364" s="19">
        <v>54000000</v>
      </c>
      <c r="AX364" s="19"/>
      <c r="AY364" s="19"/>
      <c r="AZ364" s="19">
        <f t="shared" si="68"/>
        <v>54000000</v>
      </c>
      <c r="BA364" s="19"/>
      <c r="BB364" s="19"/>
      <c r="BC364" s="19"/>
      <c r="BD364" s="19"/>
      <c r="BE364" s="19"/>
      <c r="BF364" s="19"/>
      <c r="BG364" s="19"/>
      <c r="BH364" s="19"/>
      <c r="BI364" s="19"/>
      <c r="BJ364" s="19"/>
      <c r="BK364" s="19"/>
      <c r="BL364" s="19">
        <v>54000000</v>
      </c>
      <c r="BM364" s="19"/>
      <c r="BN364" s="19"/>
      <c r="BO364" s="19">
        <f t="shared" si="69"/>
        <v>54000000</v>
      </c>
      <c r="BP364" s="19"/>
      <c r="BQ364" s="19"/>
      <c r="BR364" s="19"/>
      <c r="BS364" s="19"/>
      <c r="BT364" s="19"/>
      <c r="BU364" s="19"/>
      <c r="BV364" s="19"/>
      <c r="BW364" s="19"/>
      <c r="BX364" s="19"/>
      <c r="BY364" s="19"/>
      <c r="BZ364" s="19"/>
      <c r="CA364" s="19">
        <v>54000000</v>
      </c>
      <c r="CB364" s="19"/>
      <c r="CC364" s="24"/>
      <c r="CD364" s="19">
        <f t="shared" si="70"/>
        <v>54000000</v>
      </c>
      <c r="CE364" s="20">
        <v>2024258990065</v>
      </c>
      <c r="CF364" s="48" t="str">
        <f>+_xlfn.XLOOKUP(P364,'[1]x METAS'!$AD$3:$AD$408,'[1]x METAS'!$AF$3:$AF$408,FALSE,0,1)</f>
        <v>EPZ E.S.P.</v>
      </c>
    </row>
    <row r="365" spans="1:84" hidden="1" x14ac:dyDescent="0.25">
      <c r="A365" s="49" t="s">
        <v>1248</v>
      </c>
      <c r="B365" s="30" t="s">
        <v>890</v>
      </c>
      <c r="C365" s="30" t="s">
        <v>891</v>
      </c>
      <c r="D365" s="13" t="s">
        <v>1249</v>
      </c>
      <c r="E365" s="12" t="s">
        <v>1250</v>
      </c>
      <c r="F365" s="12" t="s">
        <v>1251</v>
      </c>
      <c r="G365" s="14">
        <v>11</v>
      </c>
      <c r="H365" s="12" t="s">
        <v>114</v>
      </c>
      <c r="I365" s="14">
        <v>11</v>
      </c>
      <c r="J365" s="14"/>
      <c r="K365" s="15">
        <f t="shared" si="72"/>
        <v>0</v>
      </c>
      <c r="L365" s="15"/>
      <c r="M365" s="14">
        <v>11</v>
      </c>
      <c r="N365" s="14">
        <v>11</v>
      </c>
      <c r="O365" s="16">
        <v>11</v>
      </c>
      <c r="P365" s="16" t="str">
        <f>+_xlfn.XLOOKUP(F365,'[1]x METAS'!$X$3:$X$408,'[1]x METAS'!$AD$3:$AD$408,FALSE,0,1)</f>
        <v>Beneficiar a 11 Asociaciones agropecuarias con asistencia técnica</v>
      </c>
      <c r="Q365" s="17">
        <f>+_xlfn.XLOOKUP(P365,[2]Sheet!$C$6:$C$2261,[2]Sheet!$G$6:$G$2261,FALSE,0,1)</f>
        <v>7960561.9199999999</v>
      </c>
      <c r="R365" s="18">
        <f>+_xlfn.XLOOKUP(P365,[2]Sheet!$C$2:$C$2261,[2]Sheet!$J$2:$J$2261,FALSE,0,1)</f>
        <v>7343616</v>
      </c>
      <c r="S365" s="15">
        <f>+R365/Q365</f>
        <v>0.92249970213158017</v>
      </c>
      <c r="T365" s="15"/>
      <c r="U365" s="15"/>
      <c r="V365" s="15"/>
      <c r="W365" s="19">
        <v>8000000</v>
      </c>
      <c r="X365" s="19"/>
      <c r="Y365" s="19"/>
      <c r="Z365" s="19"/>
      <c r="AA365" s="19"/>
      <c r="AB365" s="19"/>
      <c r="AC365" s="19"/>
      <c r="AD365" s="19"/>
      <c r="AE365" s="19"/>
      <c r="AF365" s="19"/>
      <c r="AG365" s="19"/>
      <c r="AH365" s="19"/>
      <c r="AI365" s="19"/>
      <c r="AJ365" s="12"/>
      <c r="AK365" s="19">
        <f t="shared" si="67"/>
        <v>8000000</v>
      </c>
      <c r="AL365" s="19">
        <v>37333334</v>
      </c>
      <c r="AM365" s="19"/>
      <c r="AN365" s="19"/>
      <c r="AO365" s="19"/>
      <c r="AP365" s="19"/>
      <c r="AQ365" s="19"/>
      <c r="AR365" s="19"/>
      <c r="AS365" s="19"/>
      <c r="AT365" s="19"/>
      <c r="AU365" s="19"/>
      <c r="AV365" s="19"/>
      <c r="AW365" s="19"/>
      <c r="AX365" s="19"/>
      <c r="AY365" s="19"/>
      <c r="AZ365" s="19">
        <f t="shared" si="68"/>
        <v>37333334</v>
      </c>
      <c r="BA365" s="19">
        <v>37333333</v>
      </c>
      <c r="BB365" s="19"/>
      <c r="BC365" s="19"/>
      <c r="BD365" s="19"/>
      <c r="BE365" s="19"/>
      <c r="BF365" s="19"/>
      <c r="BG365" s="19"/>
      <c r="BH365" s="19"/>
      <c r="BI365" s="19"/>
      <c r="BJ365" s="19"/>
      <c r="BK365" s="19"/>
      <c r="BL365" s="19"/>
      <c r="BM365" s="19"/>
      <c r="BN365" s="19"/>
      <c r="BO365" s="19">
        <f t="shared" si="69"/>
        <v>37333333</v>
      </c>
      <c r="BP365" s="19">
        <v>37333333</v>
      </c>
      <c r="BQ365" s="19"/>
      <c r="BR365" s="19"/>
      <c r="BS365" s="19"/>
      <c r="BT365" s="19"/>
      <c r="BU365" s="19"/>
      <c r="BV365" s="19"/>
      <c r="BW365" s="19"/>
      <c r="BX365" s="19"/>
      <c r="BY365" s="19"/>
      <c r="BZ365" s="19"/>
      <c r="CA365" s="19"/>
      <c r="CB365" s="19"/>
      <c r="CC365" s="24" t="s">
        <v>102</v>
      </c>
      <c r="CD365" s="19">
        <f t="shared" si="70"/>
        <v>37333333</v>
      </c>
      <c r="CE365" s="20">
        <v>2024258990029</v>
      </c>
      <c r="CF365" s="48" t="str">
        <f>+_xlfn.XLOOKUP(P365,'[1]x METAS'!$AD$3:$AD$408,'[1]x METAS'!$AF$3:$AF$408,FALSE,0,1)</f>
        <v>Secretaría de Desarrollo Rural y Ambiente</v>
      </c>
    </row>
    <row r="366" spans="1:84" hidden="1" x14ac:dyDescent="0.25">
      <c r="A366" s="49" t="s">
        <v>1252</v>
      </c>
      <c r="B366" s="30" t="s">
        <v>890</v>
      </c>
      <c r="C366" s="30" t="s">
        <v>891</v>
      </c>
      <c r="D366" s="13">
        <v>170200700</v>
      </c>
      <c r="E366" s="12" t="s">
        <v>834</v>
      </c>
      <c r="F366" s="12" t="s">
        <v>1253</v>
      </c>
      <c r="G366" s="14">
        <v>8</v>
      </c>
      <c r="H366" s="12" t="s">
        <v>91</v>
      </c>
      <c r="I366" s="14">
        <v>0</v>
      </c>
      <c r="J366" s="14"/>
      <c r="K366" s="15" t="e">
        <f t="shared" si="72"/>
        <v>#DIV/0!</v>
      </c>
      <c r="L366" s="15"/>
      <c r="M366" s="14">
        <v>3</v>
      </c>
      <c r="N366" s="14">
        <v>3</v>
      </c>
      <c r="O366" s="16">
        <v>2</v>
      </c>
      <c r="P366" s="16" t="str">
        <f>+_xlfn.XLOOKUP(F366,'[1]x METAS'!$X$3:$X$408,'[1]x METAS'!$AD$3:$AD$408,FALSE,0,1)</f>
        <v>Beneficiar a 8 asociaciones agropecuarias con la entrega de insumos y equipos para el fortalecimiento de las actividades agropecuarias</v>
      </c>
      <c r="Q366" s="17" t="b">
        <f>+_xlfn.XLOOKUP(P366,[2]Sheet!$C$6:$C$2261,[2]Sheet!$G$6:$G$2261,FALSE,0,1)</f>
        <v>0</v>
      </c>
      <c r="R366" s="16"/>
      <c r="S366" s="16"/>
      <c r="T366" s="16"/>
      <c r="U366" s="16"/>
      <c r="V366" s="16"/>
      <c r="W366" s="19">
        <v>0</v>
      </c>
      <c r="X366" s="19"/>
      <c r="Y366" s="19"/>
      <c r="Z366" s="19"/>
      <c r="AA366" s="19"/>
      <c r="AB366" s="19"/>
      <c r="AC366" s="19"/>
      <c r="AD366" s="19"/>
      <c r="AE366" s="19"/>
      <c r="AF366" s="19"/>
      <c r="AG366" s="19"/>
      <c r="AH366" s="19"/>
      <c r="AI366" s="19"/>
      <c r="AJ366" s="12"/>
      <c r="AK366" s="19">
        <f t="shared" si="67"/>
        <v>0</v>
      </c>
      <c r="AL366" s="19">
        <v>26250000</v>
      </c>
      <c r="AM366" s="19"/>
      <c r="AN366" s="19"/>
      <c r="AO366" s="19"/>
      <c r="AP366" s="19"/>
      <c r="AQ366" s="19"/>
      <c r="AR366" s="19"/>
      <c r="AS366" s="19"/>
      <c r="AT366" s="19"/>
      <c r="AU366" s="19"/>
      <c r="AV366" s="19"/>
      <c r="AW366" s="19">
        <v>83333334</v>
      </c>
      <c r="AX366" s="19"/>
      <c r="AY366" s="19"/>
      <c r="AZ366" s="19">
        <f t="shared" si="68"/>
        <v>109583334</v>
      </c>
      <c r="BA366" s="19">
        <v>26250000</v>
      </c>
      <c r="BB366" s="19"/>
      <c r="BC366" s="19"/>
      <c r="BD366" s="19"/>
      <c r="BE366" s="19"/>
      <c r="BF366" s="19"/>
      <c r="BG366" s="19"/>
      <c r="BH366" s="19"/>
      <c r="BI366" s="19"/>
      <c r="BJ366" s="19"/>
      <c r="BK366" s="19"/>
      <c r="BL366" s="19">
        <v>83333333</v>
      </c>
      <c r="BM366" s="19"/>
      <c r="BN366" s="19"/>
      <c r="BO366" s="19">
        <f t="shared" si="69"/>
        <v>109583333</v>
      </c>
      <c r="BP366" s="19">
        <v>17500000</v>
      </c>
      <c r="BQ366" s="19"/>
      <c r="BR366" s="19"/>
      <c r="BS366" s="19"/>
      <c r="BT366" s="19"/>
      <c r="BU366" s="19"/>
      <c r="BV366" s="19"/>
      <c r="BW366" s="19"/>
      <c r="BX366" s="19"/>
      <c r="BY366" s="19"/>
      <c r="BZ366" s="19"/>
      <c r="CA366" s="19">
        <v>83333333</v>
      </c>
      <c r="CB366" s="19"/>
      <c r="CC366" s="24" t="s">
        <v>102</v>
      </c>
      <c r="CD366" s="19">
        <f t="shared" si="70"/>
        <v>100833333</v>
      </c>
      <c r="CE366" s="20">
        <v>2024258990029</v>
      </c>
      <c r="CF366" s="48" t="str">
        <f>+_xlfn.XLOOKUP(P366,'[1]x METAS'!$AD$3:$AD$408,'[1]x METAS'!$AF$3:$AF$408,FALSE,0,1)</f>
        <v>Secretaría de Desarrollo Rural y Ambiente</v>
      </c>
    </row>
    <row r="367" spans="1:84" hidden="1" x14ac:dyDescent="0.25">
      <c r="A367" s="49" t="s">
        <v>1254</v>
      </c>
      <c r="B367" s="30" t="s">
        <v>890</v>
      </c>
      <c r="C367" s="30" t="s">
        <v>891</v>
      </c>
      <c r="D367" s="13" t="s">
        <v>830</v>
      </c>
      <c r="E367" s="12" t="s">
        <v>831</v>
      </c>
      <c r="F367" s="12" t="s">
        <v>1255</v>
      </c>
      <c r="G367" s="14">
        <v>6</v>
      </c>
      <c r="H367" s="12" t="s">
        <v>91</v>
      </c>
      <c r="I367" s="14">
        <v>1</v>
      </c>
      <c r="J367" s="14"/>
      <c r="K367" s="15">
        <f t="shared" si="72"/>
        <v>0</v>
      </c>
      <c r="L367" s="15"/>
      <c r="M367" s="14">
        <v>2</v>
      </c>
      <c r="N367" s="14">
        <v>2</v>
      </c>
      <c r="O367" s="16">
        <v>1</v>
      </c>
      <c r="P367" s="16" t="str">
        <f>+_xlfn.XLOOKUP(F367,'[1]x METAS'!$X$3:$X$408,'[1]x METAS'!$AD$3:$AD$408,FALSE,0,1)</f>
        <v>Apoyar 6 empresas rurales con el fortalecimiento técnico, legal y administrativo, incluyendo insumos y/o equipos en el marco del emprendimiento para el desarrollo rural.</v>
      </c>
      <c r="Q367" s="17">
        <f>+_xlfn.XLOOKUP(P367,[2]Sheet!$C$6:$C$2261,[2]Sheet!$G$6:$G$2261,FALSE,0,1)</f>
        <v>31934319.5</v>
      </c>
      <c r="R367" s="18">
        <f>+_xlfn.XLOOKUP(P367,[2]Sheet!$C$2:$C$2261,[2]Sheet!$J$2:$J$2261,FALSE,0,1)</f>
        <v>10081145</v>
      </c>
      <c r="S367" s="15">
        <f>+R367/Q367</f>
        <v>0.31568372703229203</v>
      </c>
      <c r="T367" s="15"/>
      <c r="U367" s="15"/>
      <c r="V367" s="15"/>
      <c r="W367" s="19">
        <v>18200000</v>
      </c>
      <c r="X367" s="19"/>
      <c r="Y367" s="19"/>
      <c r="Z367" s="19"/>
      <c r="AA367" s="19"/>
      <c r="AB367" s="19"/>
      <c r="AC367" s="19"/>
      <c r="AD367" s="19"/>
      <c r="AE367" s="19"/>
      <c r="AF367" s="19"/>
      <c r="AG367" s="19"/>
      <c r="AH367" s="19"/>
      <c r="AI367" s="19"/>
      <c r="AJ367" s="12"/>
      <c r="AK367" s="19">
        <f t="shared" ref="AK367:AK410" si="74">IF(COUNTA(W367:AJ367)&gt;0, SUM(W367:AJ367), "")</f>
        <v>18200000</v>
      </c>
      <c r="AL367" s="19">
        <v>27300000</v>
      </c>
      <c r="AM367" s="19"/>
      <c r="AN367" s="19"/>
      <c r="AO367" s="19"/>
      <c r="AP367" s="19"/>
      <c r="AQ367" s="19"/>
      <c r="AR367" s="19"/>
      <c r="AS367" s="19"/>
      <c r="AT367" s="19"/>
      <c r="AU367" s="19"/>
      <c r="AV367" s="19"/>
      <c r="AW367" s="19">
        <v>66666667</v>
      </c>
      <c r="AX367" s="19"/>
      <c r="AY367" s="19"/>
      <c r="AZ367" s="19">
        <f t="shared" ref="AZ367:AZ410" si="75">IF(COUNTA(AL367:AY367)&gt;0, SUM(AL367:AY367), "")</f>
        <v>93966667</v>
      </c>
      <c r="BA367" s="19">
        <v>40900000</v>
      </c>
      <c r="BB367" s="19"/>
      <c r="BC367" s="19"/>
      <c r="BD367" s="19"/>
      <c r="BE367" s="19"/>
      <c r="BF367" s="19"/>
      <c r="BG367" s="19"/>
      <c r="BH367" s="19"/>
      <c r="BI367" s="19"/>
      <c r="BJ367" s="19"/>
      <c r="BK367" s="19"/>
      <c r="BL367" s="19">
        <v>66666667</v>
      </c>
      <c r="BM367" s="19"/>
      <c r="BN367" s="19"/>
      <c r="BO367" s="19">
        <f t="shared" ref="BO367:BO410" si="76">IF(COUNTA(BA367:BN367)&gt;0, SUM(BA367:BN367), "")</f>
        <v>107566667</v>
      </c>
      <c r="BP367" s="19">
        <v>13600000</v>
      </c>
      <c r="BQ367" s="19"/>
      <c r="BR367" s="19"/>
      <c r="BS367" s="19"/>
      <c r="BT367" s="19"/>
      <c r="BU367" s="19"/>
      <c r="BV367" s="19"/>
      <c r="BW367" s="19"/>
      <c r="BX367" s="19"/>
      <c r="BY367" s="19"/>
      <c r="BZ367" s="19"/>
      <c r="CA367" s="19">
        <v>66666666</v>
      </c>
      <c r="CB367" s="19"/>
      <c r="CC367" s="24" t="s">
        <v>102</v>
      </c>
      <c r="CD367" s="19">
        <f t="shared" ref="CD367:CD410" si="77">IF(COUNTA(BP367:CC367)&gt;0, SUM(BP367:CC367), "")</f>
        <v>80266666</v>
      </c>
      <c r="CE367" s="20">
        <v>2024258990029</v>
      </c>
      <c r="CF367" s="48" t="str">
        <f>+_xlfn.XLOOKUP(P367,'[1]x METAS'!$AD$3:$AD$408,'[1]x METAS'!$AF$3:$AF$408,FALSE,0,1)</f>
        <v>Secretaría de Desarrollo Rural y Ambiente</v>
      </c>
    </row>
    <row r="368" spans="1:84" hidden="1" x14ac:dyDescent="0.25">
      <c r="A368" s="49" t="s">
        <v>1256</v>
      </c>
      <c r="B368" s="30" t="s">
        <v>890</v>
      </c>
      <c r="C368" s="30" t="s">
        <v>891</v>
      </c>
      <c r="D368" s="13" t="s">
        <v>1257</v>
      </c>
      <c r="E368" s="12" t="s">
        <v>1258</v>
      </c>
      <c r="F368" s="12" t="s">
        <v>1259</v>
      </c>
      <c r="G368" s="14">
        <v>24</v>
      </c>
      <c r="H368" s="12" t="s">
        <v>91</v>
      </c>
      <c r="I368" s="14">
        <v>0</v>
      </c>
      <c r="J368" s="14"/>
      <c r="K368" s="15" t="e">
        <f t="shared" si="72"/>
        <v>#DIV/0!</v>
      </c>
      <c r="L368" s="15"/>
      <c r="M368" s="14">
        <v>10</v>
      </c>
      <c r="N368" s="14">
        <v>10</v>
      </c>
      <c r="O368" s="16">
        <v>4</v>
      </c>
      <c r="P368" s="16" t="str">
        <f>+_xlfn.XLOOKUP(F368,'[1]x METAS'!$X$3:$X$408,'[1]x METAS'!$AD$3:$AD$408,FALSE,0,1)</f>
        <v xml:space="preserve">Beneficiar a 24 usuarios en el proyecto de turismo rural y naturaleza “Destino Rural” </v>
      </c>
      <c r="Q368" s="17" t="b">
        <f>+_xlfn.XLOOKUP(P368,[2]Sheet!$C$6:$C$2261,[2]Sheet!$G$6:$G$2261,FALSE,0,1)</f>
        <v>0</v>
      </c>
      <c r="R368" s="16"/>
      <c r="S368" s="16"/>
      <c r="T368" s="16"/>
      <c r="U368" s="16"/>
      <c r="V368" s="16"/>
      <c r="W368" s="19">
        <v>0</v>
      </c>
      <c r="X368" s="19"/>
      <c r="Y368" s="19"/>
      <c r="Z368" s="19"/>
      <c r="AA368" s="19"/>
      <c r="AB368" s="19"/>
      <c r="AC368" s="19"/>
      <c r="AD368" s="19"/>
      <c r="AE368" s="19"/>
      <c r="AF368" s="19"/>
      <c r="AG368" s="19"/>
      <c r="AH368" s="19"/>
      <c r="AI368" s="19"/>
      <c r="AJ368" s="12"/>
      <c r="AK368" s="19">
        <f t="shared" si="74"/>
        <v>0</v>
      </c>
      <c r="AL368" s="19">
        <v>73400000</v>
      </c>
      <c r="AM368" s="19"/>
      <c r="AN368" s="19"/>
      <c r="AO368" s="19"/>
      <c r="AP368" s="19"/>
      <c r="AQ368" s="19"/>
      <c r="AR368" s="19"/>
      <c r="AS368" s="19"/>
      <c r="AT368" s="19"/>
      <c r="AU368" s="19"/>
      <c r="AV368" s="19"/>
      <c r="AW368" s="19">
        <v>66666667</v>
      </c>
      <c r="AX368" s="19"/>
      <c r="AY368" s="19"/>
      <c r="AZ368" s="19">
        <f t="shared" si="75"/>
        <v>140066667</v>
      </c>
      <c r="BA368" s="19">
        <v>73300000</v>
      </c>
      <c r="BB368" s="19"/>
      <c r="BC368" s="19"/>
      <c r="BD368" s="19"/>
      <c r="BE368" s="19"/>
      <c r="BF368" s="19"/>
      <c r="BG368" s="19"/>
      <c r="BH368" s="19"/>
      <c r="BI368" s="19"/>
      <c r="BJ368" s="19"/>
      <c r="BK368" s="19"/>
      <c r="BL368" s="19">
        <v>66666667</v>
      </c>
      <c r="BM368" s="19"/>
      <c r="BN368" s="19"/>
      <c r="BO368" s="19">
        <f t="shared" si="76"/>
        <v>139966667</v>
      </c>
      <c r="BP368" s="19">
        <v>73300000</v>
      </c>
      <c r="BQ368" s="19"/>
      <c r="BR368" s="19"/>
      <c r="BS368" s="19"/>
      <c r="BT368" s="19"/>
      <c r="BU368" s="19"/>
      <c r="BV368" s="19"/>
      <c r="BW368" s="19"/>
      <c r="BX368" s="19"/>
      <c r="BY368" s="19"/>
      <c r="BZ368" s="19"/>
      <c r="CA368" s="19">
        <v>66666666</v>
      </c>
      <c r="CB368" s="19"/>
      <c r="CC368" s="24" t="s">
        <v>102</v>
      </c>
      <c r="CD368" s="19">
        <f t="shared" si="77"/>
        <v>139966666</v>
      </c>
      <c r="CE368" s="20">
        <v>2024258990029</v>
      </c>
      <c r="CF368" s="48" t="str">
        <f>+_xlfn.XLOOKUP(P368,'[1]x METAS'!$AD$3:$AD$408,'[1]x METAS'!$AF$3:$AF$408,FALSE,0,1)</f>
        <v>Secretaría de Desarrollo Rural y Ambiente</v>
      </c>
    </row>
    <row r="369" spans="1:84" hidden="1" x14ac:dyDescent="0.25">
      <c r="A369" s="49" t="s">
        <v>1260</v>
      </c>
      <c r="B369" s="30" t="s">
        <v>890</v>
      </c>
      <c r="C369" s="30" t="s">
        <v>891</v>
      </c>
      <c r="D369" s="13">
        <v>170402100</v>
      </c>
      <c r="E369" s="12" t="s">
        <v>1261</v>
      </c>
      <c r="F369" s="12" t="s">
        <v>1262</v>
      </c>
      <c r="G369" s="14">
        <v>1</v>
      </c>
      <c r="H369" s="12" t="s">
        <v>114</v>
      </c>
      <c r="I369" s="14">
        <v>0</v>
      </c>
      <c r="J369" s="14"/>
      <c r="K369" s="15" t="e">
        <f t="shared" si="72"/>
        <v>#DIV/0!</v>
      </c>
      <c r="L369" s="15"/>
      <c r="M369" s="14">
        <v>0.33</v>
      </c>
      <c r="N369" s="14">
        <v>1</v>
      </c>
      <c r="O369" s="16">
        <v>1</v>
      </c>
      <c r="P369" s="16" t="str">
        <f>+_xlfn.XLOOKUP(F369,'[1]x METAS'!$X$3:$X$408,'[1]x METAS'!$AD$3:$AD$408,FALSE,0,1)</f>
        <v xml:space="preserve">Formular e implementar la Política Pública de Desarrollo Rural </v>
      </c>
      <c r="Q369" s="17" t="b">
        <f>+_xlfn.XLOOKUP(P369,[2]Sheet!$C$6:$C$2261,[2]Sheet!$G$6:$G$2261,FALSE,0,1)</f>
        <v>0</v>
      </c>
      <c r="R369" s="16"/>
      <c r="S369" s="16"/>
      <c r="T369" s="16"/>
      <c r="U369" s="16"/>
      <c r="V369" s="16"/>
      <c r="W369" s="19">
        <v>0</v>
      </c>
      <c r="X369" s="19"/>
      <c r="Y369" s="19"/>
      <c r="Z369" s="19"/>
      <c r="AA369" s="19"/>
      <c r="AB369" s="19"/>
      <c r="AC369" s="19"/>
      <c r="AD369" s="19"/>
      <c r="AE369" s="19"/>
      <c r="AF369" s="19"/>
      <c r="AG369" s="19"/>
      <c r="AH369" s="19"/>
      <c r="AI369" s="19"/>
      <c r="AJ369" s="12"/>
      <c r="AK369" s="19">
        <f t="shared" si="74"/>
        <v>0</v>
      </c>
      <c r="AL369" s="19">
        <v>50000000</v>
      </c>
      <c r="AM369" s="19"/>
      <c r="AN369" s="19"/>
      <c r="AO369" s="19"/>
      <c r="AP369" s="19"/>
      <c r="AQ369" s="19"/>
      <c r="AR369" s="19"/>
      <c r="AS369" s="19"/>
      <c r="AT369" s="19"/>
      <c r="AU369" s="19"/>
      <c r="AV369" s="19"/>
      <c r="AW369" s="19"/>
      <c r="AX369" s="19"/>
      <c r="AY369" s="19"/>
      <c r="AZ369" s="19">
        <f t="shared" si="75"/>
        <v>50000000</v>
      </c>
      <c r="BA369" s="19">
        <v>50000000</v>
      </c>
      <c r="BB369" s="19"/>
      <c r="BC369" s="19"/>
      <c r="BD369" s="19"/>
      <c r="BE369" s="19"/>
      <c r="BF369" s="19"/>
      <c r="BG369" s="19"/>
      <c r="BH369" s="19"/>
      <c r="BI369" s="19"/>
      <c r="BJ369" s="19"/>
      <c r="BK369" s="19"/>
      <c r="BL369" s="19"/>
      <c r="BM369" s="19"/>
      <c r="BN369" s="19"/>
      <c r="BO369" s="19">
        <f t="shared" si="76"/>
        <v>50000000</v>
      </c>
      <c r="BP369" s="19"/>
      <c r="BQ369" s="19"/>
      <c r="BR369" s="19"/>
      <c r="BS369" s="19"/>
      <c r="BT369" s="19"/>
      <c r="BU369" s="19"/>
      <c r="BV369" s="19"/>
      <c r="BW369" s="19"/>
      <c r="BX369" s="19"/>
      <c r="BY369" s="19"/>
      <c r="BZ369" s="19"/>
      <c r="CA369" s="19"/>
      <c r="CB369" s="19"/>
      <c r="CC369" s="24" t="s">
        <v>102</v>
      </c>
      <c r="CD369" s="19">
        <f t="shared" si="77"/>
        <v>0</v>
      </c>
      <c r="CE369" s="20">
        <v>2024258990030</v>
      </c>
      <c r="CF369" s="48" t="str">
        <f>+_xlfn.XLOOKUP(P369,'[1]x METAS'!$AD$3:$AD$408,'[1]x METAS'!$AF$3:$AF$408,FALSE,0,1)</f>
        <v>Secretaría de Desarrollo Rural y Ambiente</v>
      </c>
    </row>
    <row r="370" spans="1:84" hidden="1" x14ac:dyDescent="0.25">
      <c r="A370" s="49" t="s">
        <v>1263</v>
      </c>
      <c r="B370" s="30" t="s">
        <v>890</v>
      </c>
      <c r="C370" s="30" t="s">
        <v>891</v>
      </c>
      <c r="D370" s="13" t="s">
        <v>1264</v>
      </c>
      <c r="E370" s="12" t="s">
        <v>1265</v>
      </c>
      <c r="F370" s="12" t="s">
        <v>1266</v>
      </c>
      <c r="G370" s="14">
        <v>1</v>
      </c>
      <c r="H370" s="12" t="s">
        <v>114</v>
      </c>
      <c r="I370" s="14">
        <v>0.2</v>
      </c>
      <c r="J370" s="14"/>
      <c r="K370" s="15">
        <f t="shared" si="72"/>
        <v>0</v>
      </c>
      <c r="L370" s="15"/>
      <c r="M370" s="14">
        <v>1</v>
      </c>
      <c r="N370" s="14">
        <v>1</v>
      </c>
      <c r="O370" s="16">
        <v>1</v>
      </c>
      <c r="P370" s="16" t="str">
        <f>+_xlfn.XLOOKUP(F370,'[1]x METAS'!$X$3:$X$408,'[1]x METAS'!$AD$3:$AD$408,FALSE,0,1)</f>
        <v>Realizar una (1) caracterización rural socioeconómica y técnica de la producción agropecuaria y las necesidades campesinas del municipio de Zipaquirá</v>
      </c>
      <c r="Q370" s="17">
        <f>+_xlfn.XLOOKUP(P370,[2]Sheet!$C$6:$C$2261,[2]Sheet!$G$6:$G$2261,FALSE,0,1)</f>
        <v>12565725.130000001</v>
      </c>
      <c r="R370" s="18">
        <f>+_xlfn.XLOOKUP(P370,[2]Sheet!$C$2:$C$2261,[2]Sheet!$J$2:$J$2261,FALSE,0,1)</f>
        <v>12448651.93</v>
      </c>
      <c r="S370" s="15">
        <f t="shared" ref="S370:S371" si="78">+R370/Q370</f>
        <v>0.99068313218785164</v>
      </c>
      <c r="T370" s="15"/>
      <c r="U370" s="15"/>
      <c r="V370" s="15"/>
      <c r="W370" s="19">
        <v>12600000</v>
      </c>
      <c r="X370" s="19"/>
      <c r="Y370" s="19"/>
      <c r="Z370" s="19"/>
      <c r="AA370" s="19"/>
      <c r="AB370" s="19"/>
      <c r="AC370" s="19"/>
      <c r="AD370" s="19"/>
      <c r="AE370" s="19"/>
      <c r="AF370" s="19"/>
      <c r="AG370" s="19"/>
      <c r="AH370" s="19"/>
      <c r="AI370" s="19"/>
      <c r="AJ370" s="12"/>
      <c r="AK370" s="19">
        <f t="shared" si="74"/>
        <v>12600000</v>
      </c>
      <c r="AL370" s="19">
        <v>21514286</v>
      </c>
      <c r="AM370" s="19"/>
      <c r="AN370" s="19"/>
      <c r="AO370" s="19"/>
      <c r="AP370" s="19"/>
      <c r="AQ370" s="19"/>
      <c r="AR370" s="19"/>
      <c r="AS370" s="19"/>
      <c r="AT370" s="19"/>
      <c r="AU370" s="19"/>
      <c r="AV370" s="19"/>
      <c r="AW370" s="19">
        <v>50000000</v>
      </c>
      <c r="AX370" s="19"/>
      <c r="AY370" s="19"/>
      <c r="AZ370" s="19">
        <f t="shared" si="75"/>
        <v>71514286</v>
      </c>
      <c r="BA370" s="19">
        <v>21514286</v>
      </c>
      <c r="BB370" s="19"/>
      <c r="BC370" s="19"/>
      <c r="BD370" s="19"/>
      <c r="BE370" s="19"/>
      <c r="BF370" s="19"/>
      <c r="BG370" s="19"/>
      <c r="BH370" s="19"/>
      <c r="BI370" s="19"/>
      <c r="BJ370" s="19"/>
      <c r="BK370" s="19"/>
      <c r="BL370" s="19">
        <v>50000000</v>
      </c>
      <c r="BM370" s="19"/>
      <c r="BN370" s="19"/>
      <c r="BO370" s="19">
        <f t="shared" si="76"/>
        <v>71514286</v>
      </c>
      <c r="BP370" s="19">
        <v>21514286</v>
      </c>
      <c r="BQ370" s="19"/>
      <c r="BR370" s="19"/>
      <c r="BS370" s="19"/>
      <c r="BT370" s="19"/>
      <c r="BU370" s="19"/>
      <c r="BV370" s="19"/>
      <c r="BW370" s="19"/>
      <c r="BX370" s="19"/>
      <c r="BY370" s="19"/>
      <c r="BZ370" s="19"/>
      <c r="CA370" s="19">
        <v>50000000</v>
      </c>
      <c r="CB370" s="19"/>
      <c r="CC370" s="24" t="s">
        <v>102</v>
      </c>
      <c r="CD370" s="19">
        <f t="shared" si="77"/>
        <v>71514286</v>
      </c>
      <c r="CE370" s="20">
        <v>2024258990030</v>
      </c>
      <c r="CF370" s="48" t="str">
        <f>+_xlfn.XLOOKUP(P370,'[1]x METAS'!$AD$3:$AD$408,'[1]x METAS'!$AF$3:$AF$408,FALSE,0,1)</f>
        <v>Secretaría de Desarrollo Rural y Ambiente</v>
      </c>
    </row>
    <row r="371" spans="1:84" hidden="1" x14ac:dyDescent="0.25">
      <c r="A371" s="49" t="s">
        <v>1267</v>
      </c>
      <c r="B371" s="30" t="s">
        <v>890</v>
      </c>
      <c r="C371" s="30" t="s">
        <v>891</v>
      </c>
      <c r="D371" s="13">
        <v>320100300</v>
      </c>
      <c r="E371" s="12" t="s">
        <v>1268</v>
      </c>
      <c r="F371" s="12" t="s">
        <v>1269</v>
      </c>
      <c r="G371" s="14">
        <v>60</v>
      </c>
      <c r="H371" s="12" t="s">
        <v>114</v>
      </c>
      <c r="I371" s="14">
        <v>48</v>
      </c>
      <c r="J371" s="14"/>
      <c r="K371" s="15">
        <f t="shared" si="72"/>
        <v>0</v>
      </c>
      <c r="L371" s="15"/>
      <c r="M371" s="14">
        <v>53</v>
      </c>
      <c r="N371" s="14">
        <v>58</v>
      </c>
      <c r="O371" s="16">
        <v>60</v>
      </c>
      <c r="P371" s="16" t="str">
        <f>+_xlfn.XLOOKUP(F371,'[1]x METAS'!$X$3:$X$408,'[1]x METAS'!$AD$3:$AD$408,FALSE,0,1)</f>
        <v>Aumentar a 60 los usuarios vinculados a estrategias de fortalecimiento de negocios verdes.</v>
      </c>
      <c r="Q371" s="17">
        <f>+_xlfn.XLOOKUP(P371,[2]Sheet!$C$6:$C$2261,[2]Sheet!$G$6:$G$2261,FALSE,0,1)</f>
        <v>6200000</v>
      </c>
      <c r="R371" s="18">
        <f>+_xlfn.XLOOKUP(P371,[2]Sheet!$C$2:$C$2261,[2]Sheet!$J$2:$J$2261,FALSE,0,1)</f>
        <v>0</v>
      </c>
      <c r="S371" s="15">
        <f t="shared" si="78"/>
        <v>0</v>
      </c>
      <c r="T371" s="15"/>
      <c r="U371" s="15"/>
      <c r="V371" s="15"/>
      <c r="W371" s="19">
        <v>6200000</v>
      </c>
      <c r="X371" s="19"/>
      <c r="Y371" s="19"/>
      <c r="Z371" s="19"/>
      <c r="AA371" s="19"/>
      <c r="AB371" s="19"/>
      <c r="AC371" s="19"/>
      <c r="AD371" s="19"/>
      <c r="AE371" s="19"/>
      <c r="AF371" s="19"/>
      <c r="AG371" s="19"/>
      <c r="AH371" s="19"/>
      <c r="AI371" s="19"/>
      <c r="AJ371" s="12"/>
      <c r="AK371" s="19">
        <f t="shared" si="74"/>
        <v>6200000</v>
      </c>
      <c r="AL371" s="19"/>
      <c r="AM371" s="19"/>
      <c r="AN371" s="19"/>
      <c r="AO371" s="19"/>
      <c r="AP371" s="19"/>
      <c r="AQ371" s="19">
        <v>31200000</v>
      </c>
      <c r="AR371" s="19"/>
      <c r="AS371" s="19"/>
      <c r="AT371" s="19"/>
      <c r="AU371" s="19"/>
      <c r="AV371" s="19"/>
      <c r="AW371" s="19">
        <v>50000000</v>
      </c>
      <c r="AX371" s="19"/>
      <c r="AY371" s="19"/>
      <c r="AZ371" s="19">
        <f t="shared" si="75"/>
        <v>81200000</v>
      </c>
      <c r="BA371" s="19"/>
      <c r="BB371" s="19"/>
      <c r="BC371" s="19"/>
      <c r="BD371" s="19"/>
      <c r="BE371" s="19"/>
      <c r="BF371" s="19"/>
      <c r="BG371" s="19"/>
      <c r="BH371" s="19"/>
      <c r="BI371" s="19"/>
      <c r="BJ371" s="19"/>
      <c r="BK371" s="19"/>
      <c r="BL371" s="19">
        <v>50000000</v>
      </c>
      <c r="BM371" s="19"/>
      <c r="BN371" s="19"/>
      <c r="BO371" s="41">
        <f t="shared" si="76"/>
        <v>50000000</v>
      </c>
      <c r="BP371" s="19"/>
      <c r="BQ371" s="19"/>
      <c r="BR371" s="19"/>
      <c r="BS371" s="19"/>
      <c r="BT371" s="19"/>
      <c r="BU371" s="19">
        <v>31300000</v>
      </c>
      <c r="BV371" s="19"/>
      <c r="BW371" s="19"/>
      <c r="BX371" s="19"/>
      <c r="BY371" s="19"/>
      <c r="BZ371" s="19"/>
      <c r="CA371" s="19">
        <v>50000000</v>
      </c>
      <c r="CB371" s="19"/>
      <c r="CC371" s="24" t="s">
        <v>102</v>
      </c>
      <c r="CD371" s="19">
        <f t="shared" si="77"/>
        <v>81300000</v>
      </c>
      <c r="CE371" s="20">
        <v>2024258990034</v>
      </c>
      <c r="CF371" s="48" t="str">
        <f>+_xlfn.XLOOKUP(P371,'[1]x METAS'!$AD$3:$AD$408,'[1]x METAS'!$AF$3:$AF$408,FALSE,0,1)</f>
        <v>Secretaría de Desarrollo Rural y Ambiente</v>
      </c>
    </row>
    <row r="372" spans="1:84" hidden="1" x14ac:dyDescent="0.25">
      <c r="A372" s="49" t="s">
        <v>1270</v>
      </c>
      <c r="B372" s="30" t="s">
        <v>890</v>
      </c>
      <c r="C372" s="30" t="s">
        <v>891</v>
      </c>
      <c r="D372" s="13">
        <v>170706900</v>
      </c>
      <c r="E372" s="12" t="s">
        <v>1271</v>
      </c>
      <c r="F372" s="12" t="s">
        <v>1272</v>
      </c>
      <c r="G372" s="14">
        <v>1</v>
      </c>
      <c r="H372" s="12" t="s">
        <v>114</v>
      </c>
      <c r="I372" s="14">
        <v>0</v>
      </c>
      <c r="J372" s="14"/>
      <c r="K372" s="15" t="e">
        <f t="shared" si="72"/>
        <v>#DIV/0!</v>
      </c>
      <c r="L372" s="15"/>
      <c r="M372" s="14">
        <v>1</v>
      </c>
      <c r="N372" s="14">
        <v>1</v>
      </c>
      <c r="O372" s="16">
        <v>1</v>
      </c>
      <c r="P372" s="16" t="str">
        <f>+_xlfn.XLOOKUP(F372,'[1]x METAS'!$X$3:$X$408,'[1]x METAS'!$AD$3:$AD$408,FALSE,0,1)</f>
        <v>Institucionalizar y realizar un (1) festival campesino, ambiental y agroecológico que promueva y fortalezca la cultura campesina incluyendo los cultivos ancestrales, los negocios verdes; la sostenibilidad y la economía circular en el municipio de Zipaquirá.</v>
      </c>
      <c r="Q372" s="17" t="b">
        <f>+_xlfn.XLOOKUP(P372,[2]Sheet!$C$6:$C$2261,[2]Sheet!$G$6:$G$2261,FALSE,0,1)</f>
        <v>0</v>
      </c>
      <c r="R372" s="16"/>
      <c r="S372" s="16"/>
      <c r="T372" s="16"/>
      <c r="U372" s="16"/>
      <c r="V372" s="16"/>
      <c r="W372" s="19">
        <v>0</v>
      </c>
      <c r="X372" s="19"/>
      <c r="Y372" s="19"/>
      <c r="Z372" s="19"/>
      <c r="AA372" s="19"/>
      <c r="AB372" s="19"/>
      <c r="AC372" s="19"/>
      <c r="AD372" s="19"/>
      <c r="AE372" s="19"/>
      <c r="AF372" s="19"/>
      <c r="AG372" s="19"/>
      <c r="AH372" s="19"/>
      <c r="AI372" s="19"/>
      <c r="AJ372" s="12"/>
      <c r="AK372" s="19">
        <f t="shared" si="74"/>
        <v>0</v>
      </c>
      <c r="AL372" s="19">
        <v>70000000</v>
      </c>
      <c r="AM372" s="19"/>
      <c r="AN372" s="19"/>
      <c r="AO372" s="19"/>
      <c r="AP372" s="19"/>
      <c r="AQ372" s="19"/>
      <c r="AR372" s="19"/>
      <c r="AS372" s="19"/>
      <c r="AT372" s="19"/>
      <c r="AU372" s="19"/>
      <c r="AV372" s="19"/>
      <c r="AW372" s="19"/>
      <c r="AX372" s="19"/>
      <c r="AY372" s="19"/>
      <c r="AZ372" s="19">
        <f t="shared" si="75"/>
        <v>70000000</v>
      </c>
      <c r="BA372" s="19">
        <v>70000000</v>
      </c>
      <c r="BB372" s="19"/>
      <c r="BC372" s="19"/>
      <c r="BD372" s="19"/>
      <c r="BE372" s="19"/>
      <c r="BF372" s="19"/>
      <c r="BG372" s="19"/>
      <c r="BH372" s="19"/>
      <c r="BI372" s="19"/>
      <c r="BJ372" s="19"/>
      <c r="BK372" s="19"/>
      <c r="BL372" s="19"/>
      <c r="BM372" s="19"/>
      <c r="BN372" s="19"/>
      <c r="BO372" s="19">
        <f t="shared" si="76"/>
        <v>70000000</v>
      </c>
      <c r="BP372" s="19">
        <v>60000000</v>
      </c>
      <c r="BQ372" s="19"/>
      <c r="BR372" s="19"/>
      <c r="BS372" s="19"/>
      <c r="BT372" s="19"/>
      <c r="BU372" s="19"/>
      <c r="BV372" s="19"/>
      <c r="BW372" s="19"/>
      <c r="BX372" s="19"/>
      <c r="BY372" s="19"/>
      <c r="BZ372" s="19"/>
      <c r="CA372" s="19"/>
      <c r="CB372" s="19"/>
      <c r="CC372" s="24" t="s">
        <v>102</v>
      </c>
      <c r="CD372" s="19">
        <f t="shared" si="77"/>
        <v>60000000</v>
      </c>
      <c r="CE372" s="20">
        <v>2024258990031</v>
      </c>
      <c r="CF372" s="48" t="str">
        <f>+_xlfn.XLOOKUP(P372,'[1]x METAS'!$AD$3:$AD$408,'[1]x METAS'!$AF$3:$AF$408,FALSE,0,1)</f>
        <v>Secretaría de Desarrollo Rural y Ambiente</v>
      </c>
    </row>
    <row r="373" spans="1:84" hidden="1" x14ac:dyDescent="0.25">
      <c r="A373" s="49" t="s">
        <v>1273</v>
      </c>
      <c r="B373" s="30" t="s">
        <v>890</v>
      </c>
      <c r="C373" s="30" t="s">
        <v>891</v>
      </c>
      <c r="D373" s="13" t="s">
        <v>1274</v>
      </c>
      <c r="E373" s="12" t="s">
        <v>1275</v>
      </c>
      <c r="F373" s="12" t="s">
        <v>1276</v>
      </c>
      <c r="G373" s="14">
        <v>40</v>
      </c>
      <c r="H373" s="12" t="s">
        <v>91</v>
      </c>
      <c r="I373" s="14">
        <v>5</v>
      </c>
      <c r="J373" s="14"/>
      <c r="K373" s="15">
        <f t="shared" si="72"/>
        <v>0</v>
      </c>
      <c r="L373" s="15"/>
      <c r="M373" s="14">
        <v>15</v>
      </c>
      <c r="N373" s="14">
        <v>15</v>
      </c>
      <c r="O373" s="16">
        <v>5</v>
      </c>
      <c r="P373" s="16" t="str">
        <f>+_xlfn.XLOOKUP(F373,'[1]x METAS'!$X$3:$X$408,'[1]x METAS'!$AD$3:$AD$408,FALSE,0,1)</f>
        <v>Beneficiar a 40 mujeres campesinas con apoyo a emprendimientos rurales en el marco del programa "Mujeres Poderosas"</v>
      </c>
      <c r="Q373" s="17" t="b">
        <f>+_xlfn.XLOOKUP(P373,[2]Sheet!$C$6:$C$2261,[2]Sheet!$G$6:$G$2261,FALSE,0,1)</f>
        <v>0</v>
      </c>
      <c r="R373" s="16"/>
      <c r="S373" s="16"/>
      <c r="T373" s="16"/>
      <c r="U373" s="16"/>
      <c r="V373" s="16"/>
      <c r="W373" s="19">
        <v>0</v>
      </c>
      <c r="X373" s="19"/>
      <c r="Y373" s="19"/>
      <c r="Z373" s="19"/>
      <c r="AA373" s="19"/>
      <c r="AB373" s="19"/>
      <c r="AC373" s="19"/>
      <c r="AD373" s="19"/>
      <c r="AE373" s="19"/>
      <c r="AF373" s="19"/>
      <c r="AG373" s="19"/>
      <c r="AH373" s="19"/>
      <c r="AI373" s="19"/>
      <c r="AJ373" s="12"/>
      <c r="AK373" s="19">
        <f t="shared" si="74"/>
        <v>0</v>
      </c>
      <c r="AL373" s="19">
        <v>100952381</v>
      </c>
      <c r="AM373" s="19"/>
      <c r="AN373" s="19"/>
      <c r="AO373" s="19"/>
      <c r="AP373" s="19"/>
      <c r="AQ373" s="19">
        <v>20000000</v>
      </c>
      <c r="AR373" s="19"/>
      <c r="AS373" s="19"/>
      <c r="AT373" s="19"/>
      <c r="AU373" s="19"/>
      <c r="AV373" s="19"/>
      <c r="AW373" s="19">
        <v>73333334</v>
      </c>
      <c r="AX373" s="19"/>
      <c r="AY373" s="19"/>
      <c r="AZ373" s="19">
        <f t="shared" si="75"/>
        <v>194285715</v>
      </c>
      <c r="BA373" s="19">
        <v>100952381</v>
      </c>
      <c r="BB373" s="19"/>
      <c r="BC373" s="19"/>
      <c r="BD373" s="19"/>
      <c r="BE373" s="19"/>
      <c r="BF373" s="19">
        <v>20000000</v>
      </c>
      <c r="BG373" s="19"/>
      <c r="BH373" s="19"/>
      <c r="BI373" s="19"/>
      <c r="BJ373" s="19"/>
      <c r="BK373" s="19"/>
      <c r="BL373" s="19">
        <v>73333333</v>
      </c>
      <c r="BM373" s="19"/>
      <c r="BN373" s="19"/>
      <c r="BO373" s="19">
        <f t="shared" si="76"/>
        <v>194285714</v>
      </c>
      <c r="BP373" s="19">
        <v>100952380</v>
      </c>
      <c r="BQ373" s="19"/>
      <c r="BR373" s="19"/>
      <c r="BS373" s="19"/>
      <c r="BT373" s="19"/>
      <c r="BU373" s="19">
        <v>20000000</v>
      </c>
      <c r="BV373" s="19"/>
      <c r="BW373" s="19"/>
      <c r="BX373" s="19"/>
      <c r="BY373" s="19"/>
      <c r="BZ373" s="19"/>
      <c r="CA373" s="19">
        <v>73333333</v>
      </c>
      <c r="CB373" s="19"/>
      <c r="CC373" s="24" t="s">
        <v>102</v>
      </c>
      <c r="CD373" s="19">
        <f t="shared" si="77"/>
        <v>194285713</v>
      </c>
      <c r="CE373" s="20">
        <v>2024258990029</v>
      </c>
      <c r="CF373" s="48" t="str">
        <f>+_xlfn.XLOOKUP(P373,'[1]x METAS'!$AD$3:$AD$408,'[1]x METAS'!$AF$3:$AF$408,FALSE,0,1)</f>
        <v>Secretaría de Desarrollo Rural y Ambiente</v>
      </c>
    </row>
    <row r="374" spans="1:84" hidden="1" x14ac:dyDescent="0.25">
      <c r="A374" s="49" t="s">
        <v>1277</v>
      </c>
      <c r="B374" s="30" t="s">
        <v>890</v>
      </c>
      <c r="C374" s="30" t="s">
        <v>891</v>
      </c>
      <c r="D374" s="13">
        <v>170200705</v>
      </c>
      <c r="E374" s="12" t="s">
        <v>1278</v>
      </c>
      <c r="F374" s="12" t="s">
        <v>1279</v>
      </c>
      <c r="G374" s="14">
        <v>25</v>
      </c>
      <c r="H374" s="12" t="s">
        <v>91</v>
      </c>
      <c r="I374" s="14">
        <v>5</v>
      </c>
      <c r="J374" s="14"/>
      <c r="K374" s="15">
        <f t="shared" si="72"/>
        <v>0</v>
      </c>
      <c r="L374" s="15"/>
      <c r="M374" s="14">
        <v>8</v>
      </c>
      <c r="N374" s="14">
        <v>8</v>
      </c>
      <c r="O374" s="16">
        <v>4</v>
      </c>
      <c r="P374" s="16" t="str">
        <f>+_xlfn.XLOOKUP(F374,'[1]x METAS'!$X$3:$X$408,'[1]x METAS'!$AD$3:$AD$408,FALSE,0,1)</f>
        <v>Beneficiar 25 jóvenes rurales con entrega de estimulos para ejecución en unidades productivas.</v>
      </c>
      <c r="Q374" s="17">
        <f>+_xlfn.XLOOKUP(P374,[2]Sheet!$C$6:$C$2261,[2]Sheet!$G$6:$G$2261,FALSE,0,1)</f>
        <v>9488136</v>
      </c>
      <c r="R374" s="18">
        <f>+_xlfn.XLOOKUP(P374,[2]Sheet!$C$2:$C$2261,[2]Sheet!$J$2:$J$2261,FALSE,0,1)</f>
        <v>9488136</v>
      </c>
      <c r="S374" s="15">
        <f t="shared" ref="S374:S375" si="79">+R374/Q374</f>
        <v>1</v>
      </c>
      <c r="T374" s="15"/>
      <c r="U374" s="15"/>
      <c r="V374" s="15"/>
      <c r="W374" s="19">
        <v>11000000</v>
      </c>
      <c r="X374" s="19"/>
      <c r="Y374" s="19"/>
      <c r="Z374" s="19"/>
      <c r="AA374" s="19"/>
      <c r="AB374" s="19"/>
      <c r="AC374" s="19"/>
      <c r="AD374" s="19"/>
      <c r="AE374" s="19"/>
      <c r="AF374" s="19"/>
      <c r="AG374" s="19"/>
      <c r="AH374" s="19"/>
      <c r="AI374" s="19"/>
      <c r="AJ374" s="12"/>
      <c r="AK374" s="19">
        <f t="shared" si="74"/>
        <v>11000000</v>
      </c>
      <c r="AL374" s="19">
        <v>87600000</v>
      </c>
      <c r="AM374" s="19"/>
      <c r="AN374" s="19"/>
      <c r="AO374" s="19"/>
      <c r="AP374" s="19"/>
      <c r="AQ374" s="19">
        <v>32000000</v>
      </c>
      <c r="AR374" s="19"/>
      <c r="AS374" s="19"/>
      <c r="AT374" s="19"/>
      <c r="AU374" s="19"/>
      <c r="AV374" s="19"/>
      <c r="AW374" s="19">
        <v>88000000</v>
      </c>
      <c r="AX374" s="19"/>
      <c r="AY374" s="19"/>
      <c r="AZ374" s="19">
        <f t="shared" si="75"/>
        <v>207600000</v>
      </c>
      <c r="BA374" s="19">
        <v>87600000</v>
      </c>
      <c r="BB374" s="19"/>
      <c r="BC374" s="19"/>
      <c r="BD374" s="19"/>
      <c r="BE374" s="19"/>
      <c r="BF374" s="19">
        <v>32000000</v>
      </c>
      <c r="BG374" s="19"/>
      <c r="BH374" s="19"/>
      <c r="BI374" s="19"/>
      <c r="BJ374" s="19"/>
      <c r="BK374" s="19"/>
      <c r="BL374" s="19">
        <v>88000000</v>
      </c>
      <c r="BM374" s="19"/>
      <c r="BN374" s="19"/>
      <c r="BO374" s="19">
        <f t="shared" si="76"/>
        <v>207600000</v>
      </c>
      <c r="BP374" s="19">
        <v>43800000</v>
      </c>
      <c r="BQ374" s="19"/>
      <c r="BR374" s="19"/>
      <c r="BS374" s="19"/>
      <c r="BT374" s="19"/>
      <c r="BU374" s="19">
        <v>16000000</v>
      </c>
      <c r="BV374" s="19"/>
      <c r="BW374" s="19"/>
      <c r="BX374" s="19"/>
      <c r="BY374" s="19"/>
      <c r="BZ374" s="19"/>
      <c r="CA374" s="19">
        <v>44000000</v>
      </c>
      <c r="CB374" s="19"/>
      <c r="CC374" s="24" t="s">
        <v>102</v>
      </c>
      <c r="CD374" s="19">
        <f t="shared" si="77"/>
        <v>103800000</v>
      </c>
      <c r="CE374" s="20">
        <v>2024258990029</v>
      </c>
      <c r="CF374" s="48" t="str">
        <f>+_xlfn.XLOOKUP(P374,'[1]x METAS'!$AD$3:$AD$408,'[1]x METAS'!$AF$3:$AF$408,FALSE,0,1)</f>
        <v>Secretaría de Desarrollo Rural y Ambiente</v>
      </c>
    </row>
    <row r="375" spans="1:84" hidden="1" x14ac:dyDescent="0.25">
      <c r="A375" s="49" t="s">
        <v>1280</v>
      </c>
      <c r="B375" s="30" t="s">
        <v>890</v>
      </c>
      <c r="C375" s="30" t="s">
        <v>891</v>
      </c>
      <c r="D375" s="13" t="s">
        <v>1281</v>
      </c>
      <c r="E375" s="12" t="s">
        <v>1282</v>
      </c>
      <c r="F375" s="12" t="s">
        <v>1283</v>
      </c>
      <c r="G375" s="14">
        <v>4400</v>
      </c>
      <c r="H375" s="12" t="s">
        <v>91</v>
      </c>
      <c r="I375" s="14">
        <v>1100</v>
      </c>
      <c r="J375" s="14"/>
      <c r="K375" s="15">
        <f t="shared" si="72"/>
        <v>0</v>
      </c>
      <c r="L375" s="15"/>
      <c r="M375" s="14">
        <v>1100</v>
      </c>
      <c r="N375" s="14">
        <v>1100</v>
      </c>
      <c r="O375" s="16">
        <v>1100</v>
      </c>
      <c r="P375" s="16" t="str">
        <f>+_xlfn.XLOOKUP(F375,'[1]x METAS'!$X$3:$X$408,'[1]x METAS'!$AD$3:$AD$408,FALSE,0,1)</f>
        <v>Prestar 4.400 servicios de extensión agropecuaria en el sector rural</v>
      </c>
      <c r="Q375" s="17">
        <f>+_xlfn.XLOOKUP(P375,[2]Sheet!$C$6:$C$2261,[2]Sheet!$G$6:$G$2261,FALSE,0,1)</f>
        <v>957610979.75</v>
      </c>
      <c r="R375" s="18">
        <f>+_xlfn.XLOOKUP(P375,[2]Sheet!$C$2:$C$2261,[2]Sheet!$J$2:$J$2261,FALSE,0,1)</f>
        <v>270629897.75</v>
      </c>
      <c r="S375" s="15">
        <f t="shared" si="79"/>
        <v>0.2826094348047809</v>
      </c>
      <c r="T375" s="15"/>
      <c r="U375" s="15"/>
      <c r="V375" s="15"/>
      <c r="W375" s="19">
        <v>1005715267</v>
      </c>
      <c r="X375" s="19"/>
      <c r="Y375" s="19"/>
      <c r="Z375" s="19"/>
      <c r="AA375" s="19"/>
      <c r="AB375" s="19"/>
      <c r="AC375" s="19"/>
      <c r="AD375" s="19"/>
      <c r="AE375" s="19"/>
      <c r="AF375" s="19"/>
      <c r="AG375" s="19"/>
      <c r="AH375" s="19"/>
      <c r="AI375" s="19"/>
      <c r="AJ375" s="12"/>
      <c r="AK375" s="19">
        <f t="shared" si="74"/>
        <v>1005715267</v>
      </c>
      <c r="AL375" s="19">
        <v>600000000</v>
      </c>
      <c r="AM375" s="19"/>
      <c r="AN375" s="19"/>
      <c r="AO375" s="19"/>
      <c r="AP375" s="19"/>
      <c r="AQ375" s="19"/>
      <c r="AR375" s="19"/>
      <c r="AS375" s="19"/>
      <c r="AT375" s="19"/>
      <c r="AU375" s="19"/>
      <c r="AV375" s="19"/>
      <c r="AW375" s="19">
        <v>266666667</v>
      </c>
      <c r="AX375" s="19"/>
      <c r="AY375" s="19"/>
      <c r="AZ375" s="19">
        <f t="shared" si="75"/>
        <v>866666667</v>
      </c>
      <c r="BA375" s="19">
        <v>600000000</v>
      </c>
      <c r="BB375" s="19"/>
      <c r="BC375" s="19"/>
      <c r="BD375" s="19"/>
      <c r="BE375" s="19"/>
      <c r="BF375" s="19"/>
      <c r="BG375" s="19"/>
      <c r="BH375" s="19"/>
      <c r="BI375" s="19"/>
      <c r="BJ375" s="19"/>
      <c r="BK375" s="19"/>
      <c r="BL375" s="19">
        <v>266666666</v>
      </c>
      <c r="BM375" s="19"/>
      <c r="BN375" s="19"/>
      <c r="BO375" s="19">
        <f t="shared" si="76"/>
        <v>866666666</v>
      </c>
      <c r="BP375" s="19">
        <v>600000000</v>
      </c>
      <c r="BQ375" s="19"/>
      <c r="BR375" s="19"/>
      <c r="BS375" s="19"/>
      <c r="BT375" s="19"/>
      <c r="BU375" s="19"/>
      <c r="BV375" s="19"/>
      <c r="BW375" s="19"/>
      <c r="BX375" s="19"/>
      <c r="BY375" s="19"/>
      <c r="BZ375" s="19"/>
      <c r="CA375" s="19">
        <v>266666666</v>
      </c>
      <c r="CB375" s="19"/>
      <c r="CC375" s="24" t="s">
        <v>102</v>
      </c>
      <c r="CD375" s="19">
        <f t="shared" si="77"/>
        <v>866666666</v>
      </c>
      <c r="CE375" s="20">
        <v>2024258990029</v>
      </c>
      <c r="CF375" s="48" t="str">
        <f>+_xlfn.XLOOKUP(P375,'[1]x METAS'!$AD$3:$AD$408,'[1]x METAS'!$AF$3:$AF$408,FALSE,0,1)</f>
        <v>Secretaría de Desarrollo Rural y Ambiente</v>
      </c>
    </row>
    <row r="376" spans="1:84" hidden="1" x14ac:dyDescent="0.25">
      <c r="A376" s="49" t="s">
        <v>1284</v>
      </c>
      <c r="B376" s="30" t="s">
        <v>890</v>
      </c>
      <c r="C376" s="30" t="s">
        <v>891</v>
      </c>
      <c r="D376" s="13" t="s">
        <v>1285</v>
      </c>
      <c r="E376" s="12" t="s">
        <v>1286</v>
      </c>
      <c r="F376" s="12" t="s">
        <v>1287</v>
      </c>
      <c r="G376" s="14">
        <v>1</v>
      </c>
      <c r="H376" s="12" t="s">
        <v>114</v>
      </c>
      <c r="I376" s="14">
        <v>0</v>
      </c>
      <c r="J376" s="14"/>
      <c r="K376" s="15" t="e">
        <f t="shared" si="72"/>
        <v>#DIV/0!</v>
      </c>
      <c r="L376" s="15"/>
      <c r="M376" s="14">
        <v>1</v>
      </c>
      <c r="N376" s="14">
        <v>1</v>
      </c>
      <c r="O376" s="16">
        <v>1</v>
      </c>
      <c r="P376" s="16" t="str">
        <f>+_xlfn.XLOOKUP(F376,'[1]x METAS'!$X$3:$X$408,'[1]x METAS'!$AD$3:$AD$408,FALSE,0,1)</f>
        <v>Poner en funcionamiento un Banco de Alimentos Municipal.</v>
      </c>
      <c r="Q376" s="17" t="b">
        <f>+_xlfn.XLOOKUP(P376,[2]Sheet!$C$6:$C$2261,[2]Sheet!$G$6:$G$2261,FALSE,0,1)</f>
        <v>0</v>
      </c>
      <c r="R376" s="16"/>
      <c r="S376" s="16"/>
      <c r="T376" s="16"/>
      <c r="U376" s="16"/>
      <c r="V376" s="16"/>
      <c r="W376" s="19">
        <v>0</v>
      </c>
      <c r="X376" s="19"/>
      <c r="Y376" s="19"/>
      <c r="Z376" s="19"/>
      <c r="AA376" s="19"/>
      <c r="AB376" s="19"/>
      <c r="AC376" s="19"/>
      <c r="AD376" s="19"/>
      <c r="AE376" s="19"/>
      <c r="AF376" s="19"/>
      <c r="AG376" s="19"/>
      <c r="AH376" s="19"/>
      <c r="AI376" s="19"/>
      <c r="AJ376" s="12"/>
      <c r="AK376" s="19">
        <f t="shared" si="74"/>
        <v>0</v>
      </c>
      <c r="AL376" s="19"/>
      <c r="AM376" s="19"/>
      <c r="AN376" s="19"/>
      <c r="AO376" s="19"/>
      <c r="AP376" s="19"/>
      <c r="AQ376" s="19">
        <v>85000000</v>
      </c>
      <c r="AR376" s="19"/>
      <c r="AS376" s="19"/>
      <c r="AT376" s="19"/>
      <c r="AU376" s="19"/>
      <c r="AV376" s="19"/>
      <c r="AW376" s="19"/>
      <c r="AX376" s="19"/>
      <c r="AY376" s="42">
        <v>85000000</v>
      </c>
      <c r="AZ376" s="19">
        <f t="shared" si="75"/>
        <v>170000000</v>
      </c>
      <c r="BA376" s="19"/>
      <c r="BB376" s="19"/>
      <c r="BC376" s="19"/>
      <c r="BD376" s="19"/>
      <c r="BE376" s="19"/>
      <c r="BF376" s="19">
        <v>85000000</v>
      </c>
      <c r="BG376" s="19"/>
      <c r="BH376" s="19"/>
      <c r="BI376" s="19"/>
      <c r="BJ376" s="19"/>
      <c r="BK376" s="19"/>
      <c r="BL376" s="19"/>
      <c r="BM376" s="19"/>
      <c r="BN376" s="42">
        <v>85000000</v>
      </c>
      <c r="BO376" s="19">
        <f t="shared" si="76"/>
        <v>170000000</v>
      </c>
      <c r="BP376" s="19"/>
      <c r="BQ376" s="19"/>
      <c r="BR376" s="19"/>
      <c r="BS376" s="19"/>
      <c r="BT376" s="19"/>
      <c r="BU376" s="19">
        <v>80000000</v>
      </c>
      <c r="BV376" s="19"/>
      <c r="BW376" s="19"/>
      <c r="BX376" s="19"/>
      <c r="BY376" s="19"/>
      <c r="BZ376" s="19"/>
      <c r="CA376" s="19"/>
      <c r="CB376" s="19"/>
      <c r="CC376" s="42">
        <v>80000000</v>
      </c>
      <c r="CD376" s="19">
        <f t="shared" si="77"/>
        <v>160000000</v>
      </c>
      <c r="CE376" s="20">
        <v>2024258990032</v>
      </c>
      <c r="CF376" s="48" t="str">
        <f>+_xlfn.XLOOKUP(P376,'[1]x METAS'!$AD$3:$AD$408,'[1]x METAS'!$AF$3:$AF$408,FALSE,0,1)</f>
        <v>Secretaría de Desarrollo Rural y Ambiente</v>
      </c>
    </row>
    <row r="377" spans="1:84" hidden="1" x14ac:dyDescent="0.25">
      <c r="A377" s="49" t="s">
        <v>1288</v>
      </c>
      <c r="B377" s="30" t="s">
        <v>890</v>
      </c>
      <c r="C377" s="30" t="s">
        <v>891</v>
      </c>
      <c r="D377" s="13">
        <v>170203801</v>
      </c>
      <c r="E377" s="12" t="s">
        <v>1289</v>
      </c>
      <c r="F377" s="12" t="s">
        <v>1290</v>
      </c>
      <c r="G377" s="14">
        <v>60</v>
      </c>
      <c r="H377" s="12" t="s">
        <v>114</v>
      </c>
      <c r="I377" s="14">
        <v>60</v>
      </c>
      <c r="J377" s="14"/>
      <c r="K377" s="15">
        <f t="shared" si="72"/>
        <v>0</v>
      </c>
      <c r="L377" s="15"/>
      <c r="M377" s="14">
        <v>60</v>
      </c>
      <c r="N377" s="14">
        <v>60</v>
      </c>
      <c r="O377" s="16">
        <v>60</v>
      </c>
      <c r="P377" s="16" t="str">
        <f>+_xlfn.XLOOKUP(F377,'[1]x METAS'!$X$3:$X$408,'[1]x METAS'!$AD$3:$AD$408,FALSE,0,1)</f>
        <v>Apoyar técnica, comercial y logísticamente a los mercados campesinos dando cumplimiento al  Acuerdo 17 de 2020, beneficiando a 60 productores agropecuarios</v>
      </c>
      <c r="Q377" s="17">
        <f>+_xlfn.XLOOKUP(P377,[2]Sheet!$C$6:$C$2261,[2]Sheet!$G$6:$G$2261,FALSE,0,1)</f>
        <v>10572154.25</v>
      </c>
      <c r="R377" s="18">
        <f>+_xlfn.XLOOKUP(P377,[2]Sheet!$C$2:$C$2261,[2]Sheet!$J$2:$J$2261,FALSE,0,1)</f>
        <v>609746.25</v>
      </c>
      <c r="S377" s="15">
        <f t="shared" ref="S377:S378" si="80">+R377/Q377</f>
        <v>5.7674740226193733E-2</v>
      </c>
      <c r="T377" s="15"/>
      <c r="U377" s="15"/>
      <c r="V377" s="15"/>
      <c r="W377" s="19">
        <v>11700000</v>
      </c>
      <c r="X377" s="19"/>
      <c r="Y377" s="19"/>
      <c r="Z377" s="19"/>
      <c r="AA377" s="19"/>
      <c r="AB377" s="19"/>
      <c r="AC377" s="19"/>
      <c r="AD377" s="19"/>
      <c r="AE377" s="19"/>
      <c r="AF377" s="19"/>
      <c r="AG377" s="19"/>
      <c r="AH377" s="19"/>
      <c r="AI377" s="19"/>
      <c r="AJ377" s="12"/>
      <c r="AK377" s="19">
        <f t="shared" si="74"/>
        <v>11700000</v>
      </c>
      <c r="AL377" s="19">
        <v>120000000</v>
      </c>
      <c r="AM377" s="19"/>
      <c r="AN377" s="19"/>
      <c r="AO377" s="19"/>
      <c r="AP377" s="19"/>
      <c r="AQ377" s="19"/>
      <c r="AR377" s="19"/>
      <c r="AS377" s="19"/>
      <c r="AT377" s="19"/>
      <c r="AU377" s="19"/>
      <c r="AV377" s="19"/>
      <c r="AW377" s="19"/>
      <c r="AX377" s="19"/>
      <c r="AY377" s="19"/>
      <c r="AZ377" s="19">
        <f t="shared" si="75"/>
        <v>120000000</v>
      </c>
      <c r="BA377" s="19">
        <v>118000000</v>
      </c>
      <c r="BB377" s="19"/>
      <c r="BC377" s="19"/>
      <c r="BD377" s="19"/>
      <c r="BE377" s="19"/>
      <c r="BF377" s="19"/>
      <c r="BG377" s="19"/>
      <c r="BH377" s="19"/>
      <c r="BI377" s="19"/>
      <c r="BJ377" s="19"/>
      <c r="BK377" s="19"/>
      <c r="BL377" s="19"/>
      <c r="BM377" s="19"/>
      <c r="BN377" s="19"/>
      <c r="BO377" s="19">
        <f t="shared" si="76"/>
        <v>118000000</v>
      </c>
      <c r="BP377" s="19">
        <v>100300000</v>
      </c>
      <c r="BQ377" s="19"/>
      <c r="BR377" s="19"/>
      <c r="BS377" s="19"/>
      <c r="BT377" s="19"/>
      <c r="BU377" s="19"/>
      <c r="BV377" s="19"/>
      <c r="BW377" s="19"/>
      <c r="BX377" s="19"/>
      <c r="BY377" s="19"/>
      <c r="BZ377" s="19"/>
      <c r="CA377" s="19"/>
      <c r="CB377" s="19"/>
      <c r="CC377" s="24" t="s">
        <v>102</v>
      </c>
      <c r="CD377" s="19">
        <f t="shared" si="77"/>
        <v>100300000</v>
      </c>
      <c r="CE377" s="20">
        <v>2024258990029</v>
      </c>
      <c r="CF377" s="48" t="str">
        <f>+_xlfn.XLOOKUP(P377,'[1]x METAS'!$AD$3:$AD$408,'[1]x METAS'!$AF$3:$AF$408,FALSE,0,1)</f>
        <v>Secretaría de Desarrollo Rural y Ambiente</v>
      </c>
    </row>
    <row r="378" spans="1:84" hidden="1" x14ac:dyDescent="0.25">
      <c r="A378" s="49" t="s">
        <v>1291</v>
      </c>
      <c r="B378" s="30" t="s">
        <v>890</v>
      </c>
      <c r="C378" s="30" t="s">
        <v>891</v>
      </c>
      <c r="D378" s="13" t="s">
        <v>1292</v>
      </c>
      <c r="E378" s="12" t="s">
        <v>1293</v>
      </c>
      <c r="F378" s="12" t="s">
        <v>1294</v>
      </c>
      <c r="G378" s="14">
        <v>120</v>
      </c>
      <c r="H378" s="12" t="s">
        <v>114</v>
      </c>
      <c r="I378" s="14">
        <v>30</v>
      </c>
      <c r="J378" s="14"/>
      <c r="K378" s="15">
        <f t="shared" si="72"/>
        <v>0</v>
      </c>
      <c r="L378" s="15"/>
      <c r="M378" s="14">
        <v>30</v>
      </c>
      <c r="N378" s="14">
        <v>30</v>
      </c>
      <c r="O378" s="16">
        <v>30</v>
      </c>
      <c r="P378" s="16" t="str">
        <f>+_xlfn.XLOOKUP(F378,'[1]x METAS'!$X$3:$X$408,'[1]x METAS'!$AD$3:$AD$408,FALSE,0,1)</f>
        <v xml:space="preserve">Beneficiar a 120 productores con acceso a los servicios del banco de maquinaria </v>
      </c>
      <c r="Q378" s="17">
        <f>+_xlfn.XLOOKUP(P378,[2]Sheet!$C$6:$C$2261,[2]Sheet!$G$6:$G$2261,FALSE,0,1)</f>
        <v>4574996</v>
      </c>
      <c r="R378" s="18">
        <f>+_xlfn.XLOOKUP(P378,[2]Sheet!$C$2:$C$2261,[2]Sheet!$J$2:$J$2261,FALSE,0,1)</f>
        <v>4574636</v>
      </c>
      <c r="S378" s="15">
        <f t="shared" si="80"/>
        <v>0.99992131140661111</v>
      </c>
      <c r="T378" s="15"/>
      <c r="U378" s="15"/>
      <c r="V378" s="15"/>
      <c r="W378" s="19">
        <v>4600000</v>
      </c>
      <c r="X378" s="19"/>
      <c r="Y378" s="19"/>
      <c r="Z378" s="19"/>
      <c r="AA378" s="19"/>
      <c r="AB378" s="19"/>
      <c r="AC378" s="19"/>
      <c r="AD378" s="19"/>
      <c r="AE378" s="19"/>
      <c r="AF378" s="19"/>
      <c r="AG378" s="19"/>
      <c r="AH378" s="19"/>
      <c r="AI378" s="19"/>
      <c r="AJ378" s="12"/>
      <c r="AK378" s="19">
        <f t="shared" si="74"/>
        <v>4600000</v>
      </c>
      <c r="AL378" s="19">
        <v>80000000</v>
      </c>
      <c r="AM378" s="19"/>
      <c r="AN378" s="19"/>
      <c r="AO378" s="19"/>
      <c r="AP378" s="19"/>
      <c r="AQ378" s="19"/>
      <c r="AR378" s="19"/>
      <c r="AS378" s="19"/>
      <c r="AT378" s="19"/>
      <c r="AU378" s="19"/>
      <c r="AV378" s="19"/>
      <c r="AW378" s="19"/>
      <c r="AX378" s="19"/>
      <c r="AY378" s="19"/>
      <c r="AZ378" s="19">
        <f t="shared" si="75"/>
        <v>80000000</v>
      </c>
      <c r="BA378" s="19">
        <v>78000000</v>
      </c>
      <c r="BB378" s="19"/>
      <c r="BC378" s="19"/>
      <c r="BD378" s="19"/>
      <c r="BE378" s="19"/>
      <c r="BF378" s="19"/>
      <c r="BG378" s="19"/>
      <c r="BH378" s="19"/>
      <c r="BI378" s="19"/>
      <c r="BJ378" s="19"/>
      <c r="BK378" s="19"/>
      <c r="BL378" s="19"/>
      <c r="BM378" s="19"/>
      <c r="BN378" s="19"/>
      <c r="BO378" s="19">
        <f t="shared" si="76"/>
        <v>78000000</v>
      </c>
      <c r="BP378" s="19">
        <v>65400000</v>
      </c>
      <c r="BQ378" s="19"/>
      <c r="BR378" s="19"/>
      <c r="BS378" s="19"/>
      <c r="BT378" s="19"/>
      <c r="BU378" s="19"/>
      <c r="BV378" s="19"/>
      <c r="BW378" s="19"/>
      <c r="BX378" s="19"/>
      <c r="BY378" s="19"/>
      <c r="BZ378" s="19"/>
      <c r="CA378" s="19"/>
      <c r="CB378" s="19"/>
      <c r="CC378" s="24" t="s">
        <v>102</v>
      </c>
      <c r="CD378" s="19">
        <f t="shared" si="77"/>
        <v>65400000</v>
      </c>
      <c r="CE378" s="20">
        <v>2024258990029</v>
      </c>
      <c r="CF378" s="48" t="str">
        <f>+_xlfn.XLOOKUP(P378,'[1]x METAS'!$AD$3:$AD$408,'[1]x METAS'!$AF$3:$AF$408,FALSE,0,1)</f>
        <v>Secretaría de Desarrollo Rural y Ambiente</v>
      </c>
    </row>
    <row r="379" spans="1:84" hidden="1" x14ac:dyDescent="0.25">
      <c r="A379" s="49" t="s">
        <v>1295</v>
      </c>
      <c r="B379" s="30" t="s">
        <v>890</v>
      </c>
      <c r="C379" s="30" t="s">
        <v>891</v>
      </c>
      <c r="D379" s="13">
        <v>170200900</v>
      </c>
      <c r="E379" s="12" t="s">
        <v>1296</v>
      </c>
      <c r="F379" s="12" t="s">
        <v>1297</v>
      </c>
      <c r="G379" s="14">
        <v>1</v>
      </c>
      <c r="H379" s="12" t="s">
        <v>91</v>
      </c>
      <c r="I379" s="14">
        <v>0</v>
      </c>
      <c r="J379" s="14"/>
      <c r="K379" s="15" t="e">
        <f t="shared" si="72"/>
        <v>#DIV/0!</v>
      </c>
      <c r="L379" s="15"/>
      <c r="M379" s="14">
        <v>0.5</v>
      </c>
      <c r="N379" s="14">
        <v>1</v>
      </c>
      <c r="O379" s="16">
        <v>1</v>
      </c>
      <c r="P379" s="16" t="str">
        <f>+_xlfn.XLOOKUP(F379,'[1]x METAS'!$X$3:$X$408,'[1]x METAS'!$AD$3:$AD$408,FALSE,0,1)</f>
        <v>Realizar la puesta en funcionamiento de una (01) Vitrina comercial agropecuaria</v>
      </c>
      <c r="Q379" s="17" t="b">
        <f>+_xlfn.XLOOKUP(P379,[2]Sheet!$C$6:$C$2261,[2]Sheet!$G$6:$G$2261,FALSE,0,1)</f>
        <v>0</v>
      </c>
      <c r="R379" s="16"/>
      <c r="S379" s="16"/>
      <c r="T379" s="16"/>
      <c r="U379" s="16"/>
      <c r="V379" s="16"/>
      <c r="W379" s="19">
        <v>0</v>
      </c>
      <c r="X379" s="19"/>
      <c r="Y379" s="19"/>
      <c r="Z379" s="19"/>
      <c r="AA379" s="19"/>
      <c r="AB379" s="19"/>
      <c r="AC379" s="19"/>
      <c r="AD379" s="19"/>
      <c r="AE379" s="19"/>
      <c r="AF379" s="19"/>
      <c r="AG379" s="19"/>
      <c r="AH379" s="19"/>
      <c r="AI379" s="19"/>
      <c r="AJ379" s="12"/>
      <c r="AK379" s="19">
        <f t="shared" si="74"/>
        <v>0</v>
      </c>
      <c r="AL379" s="19">
        <v>50000000</v>
      </c>
      <c r="AM379" s="19"/>
      <c r="AN379" s="19"/>
      <c r="AO379" s="19"/>
      <c r="AP379" s="19"/>
      <c r="AQ379" s="19"/>
      <c r="AR379" s="19"/>
      <c r="AS379" s="19"/>
      <c r="AT379" s="19"/>
      <c r="AU379" s="19"/>
      <c r="AV379" s="19"/>
      <c r="AW379" s="19"/>
      <c r="AX379" s="19">
        <v>50000000</v>
      </c>
      <c r="AY379" s="19"/>
      <c r="AZ379" s="19">
        <f t="shared" si="75"/>
        <v>100000000</v>
      </c>
      <c r="BA379" s="19">
        <v>100000000</v>
      </c>
      <c r="BB379" s="19"/>
      <c r="BC379" s="19"/>
      <c r="BD379" s="19"/>
      <c r="BE379" s="19"/>
      <c r="BF379" s="19"/>
      <c r="BG379" s="19"/>
      <c r="BH379" s="19"/>
      <c r="BI379" s="19"/>
      <c r="BJ379" s="19"/>
      <c r="BK379" s="19"/>
      <c r="BL379" s="19"/>
      <c r="BM379" s="19">
        <v>100000000</v>
      </c>
      <c r="BN379" s="19"/>
      <c r="BO379" s="19">
        <f t="shared" si="76"/>
        <v>200000000</v>
      </c>
      <c r="BP379" s="19">
        <v>50000000</v>
      </c>
      <c r="BQ379" s="19"/>
      <c r="BR379" s="19"/>
      <c r="BS379" s="19"/>
      <c r="BT379" s="19"/>
      <c r="BU379" s="19"/>
      <c r="BV379" s="19"/>
      <c r="BW379" s="19"/>
      <c r="BX379" s="19"/>
      <c r="BY379" s="19"/>
      <c r="BZ379" s="19"/>
      <c r="CA379" s="19">
        <v>50000000</v>
      </c>
      <c r="CB379" s="19"/>
      <c r="CC379" s="24" t="s">
        <v>102</v>
      </c>
      <c r="CD379" s="19">
        <f t="shared" si="77"/>
        <v>100000000</v>
      </c>
      <c r="CE379" s="20">
        <v>2024258990029</v>
      </c>
      <c r="CF379" s="48" t="str">
        <f>+_xlfn.XLOOKUP(P379,'[1]x METAS'!$AD$3:$AD$408,'[1]x METAS'!$AF$3:$AF$408,FALSE,0,1)</f>
        <v>Secretaría de Desarrollo Rural y Ambiente</v>
      </c>
    </row>
    <row r="380" spans="1:84" hidden="1" x14ac:dyDescent="0.25">
      <c r="A380" s="49" t="s">
        <v>1298</v>
      </c>
      <c r="B380" s="30" t="s">
        <v>890</v>
      </c>
      <c r="C380" s="30" t="s">
        <v>891</v>
      </c>
      <c r="D380" s="13" t="s">
        <v>1281</v>
      </c>
      <c r="E380" s="12" t="s">
        <v>1282</v>
      </c>
      <c r="F380" s="12" t="s">
        <v>1299</v>
      </c>
      <c r="G380" s="14">
        <v>60</v>
      </c>
      <c r="H380" s="12" t="s">
        <v>91</v>
      </c>
      <c r="I380" s="14">
        <v>2</v>
      </c>
      <c r="J380" s="14"/>
      <c r="K380" s="15">
        <f t="shared" si="72"/>
        <v>0</v>
      </c>
      <c r="L380" s="15"/>
      <c r="M380" s="14">
        <v>25</v>
      </c>
      <c r="N380" s="14">
        <v>25</v>
      </c>
      <c r="O380" s="16">
        <v>8</v>
      </c>
      <c r="P380" s="16" t="str">
        <f>+_xlfn.XLOOKUP(F380,'[1]x METAS'!$X$3:$X$408,'[1]x METAS'!$AD$3:$AD$408,FALSE,0,1)</f>
        <v>Beneficiar a 60 productores rurales en el proyecto de cultivos ancestrales zipaquireños.</v>
      </c>
      <c r="Q380" s="17">
        <f>+_xlfn.XLOOKUP(P380,[2]Sheet!$C$6:$C$2261,[2]Sheet!$G$6:$G$2261,FALSE,0,1)</f>
        <v>7108602</v>
      </c>
      <c r="R380" s="18">
        <f>+_xlfn.XLOOKUP(P380,[2]Sheet!$C$2:$C$2261,[2]Sheet!$J$2:$J$2261,FALSE,0,1)</f>
        <v>0</v>
      </c>
      <c r="S380" s="15">
        <f>+R380/Q380</f>
        <v>0</v>
      </c>
      <c r="T380" s="15"/>
      <c r="U380" s="15"/>
      <c r="V380" s="15"/>
      <c r="W380" s="19">
        <v>7200000</v>
      </c>
      <c r="X380" s="19"/>
      <c r="Y380" s="19"/>
      <c r="Z380" s="19"/>
      <c r="AA380" s="19"/>
      <c r="AB380" s="19"/>
      <c r="AC380" s="19"/>
      <c r="AD380" s="19"/>
      <c r="AE380" s="19"/>
      <c r="AF380" s="19"/>
      <c r="AG380" s="19"/>
      <c r="AH380" s="19"/>
      <c r="AI380" s="19"/>
      <c r="AJ380" s="12"/>
      <c r="AK380" s="19">
        <f t="shared" si="74"/>
        <v>7200000</v>
      </c>
      <c r="AL380" s="19">
        <v>83103448</v>
      </c>
      <c r="AM380" s="19"/>
      <c r="AN380" s="19"/>
      <c r="AO380" s="19"/>
      <c r="AP380" s="19"/>
      <c r="AQ380" s="19"/>
      <c r="AR380" s="19"/>
      <c r="AS380" s="19"/>
      <c r="AT380" s="19"/>
      <c r="AU380" s="19"/>
      <c r="AV380" s="19"/>
      <c r="AW380" s="19"/>
      <c r="AX380" s="19"/>
      <c r="AY380" s="19"/>
      <c r="AZ380" s="19">
        <f t="shared" si="75"/>
        <v>83103448</v>
      </c>
      <c r="BA380" s="19">
        <v>83103449</v>
      </c>
      <c r="BB380" s="19"/>
      <c r="BC380" s="19"/>
      <c r="BD380" s="19"/>
      <c r="BE380" s="19"/>
      <c r="BF380" s="19"/>
      <c r="BG380" s="19"/>
      <c r="BH380" s="19"/>
      <c r="BI380" s="19"/>
      <c r="BJ380" s="19"/>
      <c r="BK380" s="19"/>
      <c r="BL380" s="19"/>
      <c r="BM380" s="19"/>
      <c r="BN380" s="19"/>
      <c r="BO380" s="19">
        <f t="shared" si="76"/>
        <v>83103449</v>
      </c>
      <c r="BP380" s="19">
        <v>26593103</v>
      </c>
      <c r="BQ380" s="19"/>
      <c r="BR380" s="19"/>
      <c r="BS380" s="19"/>
      <c r="BT380" s="19"/>
      <c r="BU380" s="19"/>
      <c r="BV380" s="19"/>
      <c r="BW380" s="19"/>
      <c r="BX380" s="19"/>
      <c r="BY380" s="19"/>
      <c r="BZ380" s="19"/>
      <c r="CA380" s="19"/>
      <c r="CB380" s="19"/>
      <c r="CC380" s="24" t="s">
        <v>102</v>
      </c>
      <c r="CD380" s="19">
        <f t="shared" si="77"/>
        <v>26593103</v>
      </c>
      <c r="CE380" s="20">
        <v>2024258990029</v>
      </c>
      <c r="CF380" s="48" t="str">
        <f>+_xlfn.XLOOKUP(P380,'[1]x METAS'!$AD$3:$AD$408,'[1]x METAS'!$AF$3:$AF$408,FALSE,0,1)</f>
        <v>Secretaría de Desarrollo Rural y Ambiente</v>
      </c>
    </row>
    <row r="381" spans="1:84" hidden="1" x14ac:dyDescent="0.25">
      <c r="A381" s="49" t="s">
        <v>1300</v>
      </c>
      <c r="B381" s="30" t="s">
        <v>890</v>
      </c>
      <c r="C381" s="30" t="s">
        <v>891</v>
      </c>
      <c r="D381" s="13" t="s">
        <v>1301</v>
      </c>
      <c r="E381" s="12" t="s">
        <v>1302</v>
      </c>
      <c r="F381" s="12" t="s">
        <v>1303</v>
      </c>
      <c r="G381" s="14">
        <v>1</v>
      </c>
      <c r="H381" s="12" t="s">
        <v>114</v>
      </c>
      <c r="I381" s="14">
        <v>0</v>
      </c>
      <c r="J381" s="14"/>
      <c r="K381" s="15" t="e">
        <f t="shared" si="72"/>
        <v>#DIV/0!</v>
      </c>
      <c r="L381" s="15"/>
      <c r="M381" s="14">
        <v>1</v>
      </c>
      <c r="N381" s="14">
        <v>1</v>
      </c>
      <c r="O381" s="16">
        <v>1</v>
      </c>
      <c r="P381" s="16" t="str">
        <f>+_xlfn.XLOOKUP(F381,'[1]x METAS'!$X$3:$X$408,'[1]x METAS'!$AD$3:$AD$408,FALSE,0,1)</f>
        <v>Elaborar e implementar un programa productivo enfocado a victimas de conflicto armado</v>
      </c>
      <c r="Q381" s="17" t="b">
        <f>+_xlfn.XLOOKUP(P381,[2]Sheet!$C$6:$C$2261,[2]Sheet!$G$6:$G$2261,FALSE,0,1)</f>
        <v>0</v>
      </c>
      <c r="R381" s="16"/>
      <c r="S381" s="16"/>
      <c r="T381" s="16"/>
      <c r="U381" s="16"/>
      <c r="V381" s="16"/>
      <c r="W381" s="19">
        <v>0</v>
      </c>
      <c r="X381" s="19"/>
      <c r="Y381" s="19"/>
      <c r="Z381" s="19"/>
      <c r="AA381" s="19"/>
      <c r="AB381" s="19"/>
      <c r="AC381" s="19"/>
      <c r="AD381" s="19"/>
      <c r="AE381" s="19"/>
      <c r="AF381" s="19"/>
      <c r="AG381" s="19"/>
      <c r="AH381" s="19"/>
      <c r="AI381" s="19"/>
      <c r="AJ381" s="12"/>
      <c r="AK381" s="19">
        <f t="shared" si="74"/>
        <v>0</v>
      </c>
      <c r="AL381" s="19">
        <v>15000000</v>
      </c>
      <c r="AM381" s="19"/>
      <c r="AN381" s="19"/>
      <c r="AO381" s="19"/>
      <c r="AP381" s="19"/>
      <c r="AQ381" s="19"/>
      <c r="AR381" s="19"/>
      <c r="AS381" s="19"/>
      <c r="AT381" s="19"/>
      <c r="AU381" s="19"/>
      <c r="AV381" s="19"/>
      <c r="AW381" s="19"/>
      <c r="AX381" s="19"/>
      <c r="AY381" s="19"/>
      <c r="AZ381" s="19">
        <f t="shared" si="75"/>
        <v>15000000</v>
      </c>
      <c r="BA381" s="19">
        <v>18000000</v>
      </c>
      <c r="BB381" s="19"/>
      <c r="BC381" s="19"/>
      <c r="BD381" s="19"/>
      <c r="BE381" s="19"/>
      <c r="BF381" s="19"/>
      <c r="BG381" s="19"/>
      <c r="BH381" s="19"/>
      <c r="BI381" s="19"/>
      <c r="BJ381" s="19"/>
      <c r="BK381" s="19"/>
      <c r="BL381" s="19"/>
      <c r="BM381" s="19"/>
      <c r="BN381" s="19"/>
      <c r="BO381" s="19">
        <f t="shared" si="76"/>
        <v>18000000</v>
      </c>
      <c r="BP381" s="19">
        <v>15000000</v>
      </c>
      <c r="BQ381" s="19"/>
      <c r="BR381" s="19"/>
      <c r="BS381" s="19"/>
      <c r="BT381" s="19"/>
      <c r="BU381" s="19"/>
      <c r="BV381" s="19"/>
      <c r="BW381" s="19"/>
      <c r="BX381" s="19"/>
      <c r="BY381" s="19"/>
      <c r="BZ381" s="19"/>
      <c r="CA381" s="19"/>
      <c r="CB381" s="19"/>
      <c r="CC381" s="24" t="s">
        <v>102</v>
      </c>
      <c r="CD381" s="19">
        <f t="shared" si="77"/>
        <v>15000000</v>
      </c>
      <c r="CE381" s="20">
        <v>2024258990029</v>
      </c>
      <c r="CF381" s="48" t="str">
        <f>+_xlfn.XLOOKUP(P381,'[1]x METAS'!$AD$3:$AD$408,'[1]x METAS'!$AF$3:$AF$408,FALSE,0,1)</f>
        <v>Secretaría de Desarrollo Rural y Ambiente</v>
      </c>
    </row>
    <row r="382" spans="1:84" hidden="1" x14ac:dyDescent="0.25">
      <c r="A382" s="49" t="s">
        <v>1304</v>
      </c>
      <c r="B382" s="30" t="s">
        <v>890</v>
      </c>
      <c r="C382" s="30" t="s">
        <v>891</v>
      </c>
      <c r="D382" s="13" t="s">
        <v>1305</v>
      </c>
      <c r="E382" s="12" t="s">
        <v>1306</v>
      </c>
      <c r="F382" s="12" t="s">
        <v>1307</v>
      </c>
      <c r="G382" s="14">
        <v>30</v>
      </c>
      <c r="H382" s="12" t="s">
        <v>114</v>
      </c>
      <c r="I382" s="14">
        <v>0</v>
      </c>
      <c r="J382" s="14"/>
      <c r="K382" s="15" t="e">
        <f t="shared" si="72"/>
        <v>#DIV/0!</v>
      </c>
      <c r="L382" s="15"/>
      <c r="M382" s="14">
        <v>12</v>
      </c>
      <c r="N382" s="14">
        <v>12</v>
      </c>
      <c r="O382" s="16">
        <v>6</v>
      </c>
      <c r="P382" s="16" t="str">
        <f>+_xlfn.XLOOKUP(F382,'[1]x METAS'!$X$3:$X$408,'[1]x METAS'!$AD$3:$AD$408,FALSE,0,1)</f>
        <v>Beneficiar a 30 productores rurales a través de herramientas de innovación y tecnología agropecuaria.</v>
      </c>
      <c r="Q382" s="17" t="b">
        <f>+_xlfn.XLOOKUP(P382,[2]Sheet!$C$6:$C$2261,[2]Sheet!$G$6:$G$2261,FALSE,0,1)</f>
        <v>0</v>
      </c>
      <c r="R382" s="16"/>
      <c r="S382" s="16"/>
      <c r="T382" s="16"/>
      <c r="U382" s="16"/>
      <c r="V382" s="16"/>
      <c r="W382" s="19">
        <v>0</v>
      </c>
      <c r="X382" s="19"/>
      <c r="Y382" s="19"/>
      <c r="Z382" s="19"/>
      <c r="AA382" s="19"/>
      <c r="AB382" s="19"/>
      <c r="AC382" s="19"/>
      <c r="AD382" s="19"/>
      <c r="AE382" s="19"/>
      <c r="AF382" s="19"/>
      <c r="AG382" s="19"/>
      <c r="AH382" s="19"/>
      <c r="AI382" s="19"/>
      <c r="AJ382" s="12"/>
      <c r="AK382" s="19">
        <f t="shared" si="74"/>
        <v>0</v>
      </c>
      <c r="AL382" s="19">
        <v>60000000</v>
      </c>
      <c r="AM382" s="19"/>
      <c r="AN382" s="19"/>
      <c r="AO382" s="19"/>
      <c r="AP382" s="19"/>
      <c r="AQ382" s="19"/>
      <c r="AR382" s="19"/>
      <c r="AS382" s="19"/>
      <c r="AT382" s="19"/>
      <c r="AU382" s="19"/>
      <c r="AV382" s="19"/>
      <c r="AW382" s="19">
        <v>45000000</v>
      </c>
      <c r="AX382" s="19"/>
      <c r="AY382" s="19"/>
      <c r="AZ382" s="19">
        <f t="shared" si="75"/>
        <v>105000000</v>
      </c>
      <c r="BA382" s="19">
        <v>60000000</v>
      </c>
      <c r="BB382" s="19"/>
      <c r="BC382" s="19"/>
      <c r="BD382" s="19"/>
      <c r="BE382" s="19"/>
      <c r="BF382" s="19"/>
      <c r="BG382" s="19"/>
      <c r="BH382" s="19"/>
      <c r="BI382" s="19"/>
      <c r="BJ382" s="19"/>
      <c r="BK382" s="19"/>
      <c r="BL382" s="19">
        <v>60000000</v>
      </c>
      <c r="BM382" s="19"/>
      <c r="BN382" s="19"/>
      <c r="BO382" s="19">
        <f t="shared" si="76"/>
        <v>120000000</v>
      </c>
      <c r="BP382" s="19">
        <v>30000000</v>
      </c>
      <c r="BQ382" s="19"/>
      <c r="BR382" s="19"/>
      <c r="BS382" s="19"/>
      <c r="BT382" s="19"/>
      <c r="BU382" s="19"/>
      <c r="BV382" s="19"/>
      <c r="BW382" s="19"/>
      <c r="BX382" s="19"/>
      <c r="BY382" s="19"/>
      <c r="BZ382" s="19"/>
      <c r="CA382" s="19">
        <v>45000000</v>
      </c>
      <c r="CB382" s="19"/>
      <c r="CC382" s="24" t="s">
        <v>102</v>
      </c>
      <c r="CD382" s="19">
        <f t="shared" si="77"/>
        <v>75000000</v>
      </c>
      <c r="CE382" s="20">
        <v>2024258990032</v>
      </c>
      <c r="CF382" s="48" t="str">
        <f>+_xlfn.XLOOKUP(P382,'[1]x METAS'!$AD$3:$AD$408,'[1]x METAS'!$AF$3:$AF$408,FALSE,0,1)</f>
        <v>Secretaría de Desarrollo Rural y Ambiente</v>
      </c>
    </row>
    <row r="383" spans="1:84" hidden="1" x14ac:dyDescent="0.25">
      <c r="A383" s="49" t="s">
        <v>1308</v>
      </c>
      <c r="B383" s="30" t="s">
        <v>890</v>
      </c>
      <c r="C383" s="30" t="s">
        <v>891</v>
      </c>
      <c r="D383" s="13" t="s">
        <v>1309</v>
      </c>
      <c r="E383" s="12" t="s">
        <v>1310</v>
      </c>
      <c r="F383" s="12" t="s">
        <v>1311</v>
      </c>
      <c r="G383" s="14">
        <v>160</v>
      </c>
      <c r="H383" s="12" t="s">
        <v>91</v>
      </c>
      <c r="I383" s="14">
        <v>40</v>
      </c>
      <c r="J383" s="14"/>
      <c r="K383" s="15">
        <f t="shared" si="72"/>
        <v>0</v>
      </c>
      <c r="L383" s="15"/>
      <c r="M383" s="14">
        <v>50</v>
      </c>
      <c r="N383" s="14">
        <v>50</v>
      </c>
      <c r="O383" s="16">
        <v>20</v>
      </c>
      <c r="P383" s="16" t="str">
        <f>+_xlfn.XLOOKUP(F383,'[1]x METAS'!$X$3:$X$408,'[1]x METAS'!$AD$3:$AD$408,FALSE,0,1)</f>
        <v>Mejorar genéticamente 160 animales de producción (Medianos y pequeños productores)</v>
      </c>
      <c r="Q383" s="17">
        <f>+_xlfn.XLOOKUP(P383,[2]Sheet!$C$6:$C$2261,[2]Sheet!$G$6:$G$2261,FALSE,0,1)</f>
        <v>21400000</v>
      </c>
      <c r="R383" s="18">
        <f>+_xlfn.XLOOKUP(P383,[2]Sheet!$C$2:$C$2261,[2]Sheet!$J$2:$J$2261,FALSE,0,1)</f>
        <v>21348306</v>
      </c>
      <c r="S383" s="15">
        <f>+R383/Q383</f>
        <v>0.9975843925233645</v>
      </c>
      <c r="T383" s="15"/>
      <c r="U383" s="15"/>
      <c r="V383" s="15"/>
      <c r="W383" s="19">
        <v>10800000</v>
      </c>
      <c r="X383" s="19"/>
      <c r="Y383" s="19"/>
      <c r="Z383" s="19"/>
      <c r="AA383" s="19"/>
      <c r="AB383" s="19"/>
      <c r="AC383" s="19"/>
      <c r="AD383" s="19"/>
      <c r="AE383" s="19"/>
      <c r="AF383" s="19"/>
      <c r="AG383" s="19"/>
      <c r="AH383" s="19"/>
      <c r="AI383" s="19"/>
      <c r="AJ383" s="12"/>
      <c r="AK383" s="19">
        <f t="shared" si="74"/>
        <v>10800000</v>
      </c>
      <c r="AL383" s="19"/>
      <c r="AM383" s="19"/>
      <c r="AN383" s="19"/>
      <c r="AO383" s="19"/>
      <c r="AP383" s="19"/>
      <c r="AQ383" s="19">
        <v>48000000</v>
      </c>
      <c r="AR383" s="19"/>
      <c r="AS383" s="19"/>
      <c r="AT383" s="19"/>
      <c r="AU383" s="19"/>
      <c r="AV383" s="19"/>
      <c r="AW383" s="19"/>
      <c r="AX383" s="19"/>
      <c r="AY383" s="19"/>
      <c r="AZ383" s="19">
        <f t="shared" si="75"/>
        <v>48000000</v>
      </c>
      <c r="BA383" s="19"/>
      <c r="BB383" s="19"/>
      <c r="BC383" s="19"/>
      <c r="BD383" s="19"/>
      <c r="BE383" s="19"/>
      <c r="BF383" s="19">
        <v>45000000</v>
      </c>
      <c r="BG383" s="19"/>
      <c r="BH383" s="19"/>
      <c r="BI383" s="19"/>
      <c r="BJ383" s="19"/>
      <c r="BK383" s="19"/>
      <c r="BL383" s="19"/>
      <c r="BM383" s="19"/>
      <c r="BN383" s="19"/>
      <c r="BO383" s="19">
        <f t="shared" si="76"/>
        <v>45000000</v>
      </c>
      <c r="BP383" s="19"/>
      <c r="BQ383" s="19"/>
      <c r="BR383" s="19"/>
      <c r="BS383" s="19"/>
      <c r="BT383" s="19"/>
      <c r="BU383" s="19">
        <v>40000000</v>
      </c>
      <c r="BV383" s="19"/>
      <c r="BW383" s="19"/>
      <c r="BX383" s="19"/>
      <c r="BY383" s="19"/>
      <c r="BZ383" s="19"/>
      <c r="CA383" s="19"/>
      <c r="CB383" s="19"/>
      <c r="CC383" s="19" t="s">
        <v>102</v>
      </c>
      <c r="CD383" s="19">
        <f t="shared" si="77"/>
        <v>40000000</v>
      </c>
      <c r="CE383" s="20">
        <v>2024258990032</v>
      </c>
      <c r="CF383" s="48" t="str">
        <f>+_xlfn.XLOOKUP(P383,'[1]x METAS'!$AD$3:$AD$408,'[1]x METAS'!$AF$3:$AF$408,FALSE,0,1)</f>
        <v>Secretaría de Desarrollo Rural y Ambiente</v>
      </c>
    </row>
    <row r="384" spans="1:84" hidden="1" x14ac:dyDescent="0.25">
      <c r="A384" s="49" t="s">
        <v>1312</v>
      </c>
      <c r="B384" s="30" t="s">
        <v>890</v>
      </c>
      <c r="C384" s="30" t="s">
        <v>891</v>
      </c>
      <c r="D384" s="13" t="s">
        <v>1313</v>
      </c>
      <c r="E384" s="12" t="s">
        <v>1314</v>
      </c>
      <c r="F384" s="12" t="s">
        <v>1315</v>
      </c>
      <c r="G384" s="14">
        <v>120</v>
      </c>
      <c r="H384" s="12" t="s">
        <v>91</v>
      </c>
      <c r="I384" s="14">
        <v>0</v>
      </c>
      <c r="J384" s="14"/>
      <c r="K384" s="15" t="e">
        <f t="shared" si="72"/>
        <v>#DIV/0!</v>
      </c>
      <c r="L384" s="15"/>
      <c r="M384" s="14">
        <v>50</v>
      </c>
      <c r="N384" s="14">
        <v>50</v>
      </c>
      <c r="O384" s="16">
        <v>20</v>
      </c>
      <c r="P384" s="16" t="str">
        <f>+_xlfn.XLOOKUP(F384,'[1]x METAS'!$X$3:$X$408,'[1]x METAS'!$AD$3:$AD$408,FALSE,0,1)</f>
        <v>Beneficiar a 120 unidades productivas con análisis de suelo</v>
      </c>
      <c r="Q384" s="17" t="b">
        <f>+_xlfn.XLOOKUP(P384,[2]Sheet!$C$6:$C$2261,[2]Sheet!$G$6:$G$2261,FALSE,0,1)</f>
        <v>0</v>
      </c>
      <c r="R384" s="16"/>
      <c r="S384" s="16"/>
      <c r="T384" s="16"/>
      <c r="U384" s="16"/>
      <c r="V384" s="16"/>
      <c r="W384" s="12"/>
      <c r="X384" s="19"/>
      <c r="Y384" s="19"/>
      <c r="Z384" s="19"/>
      <c r="AA384" s="19"/>
      <c r="AB384" s="19"/>
      <c r="AC384" s="19"/>
      <c r="AD384" s="19"/>
      <c r="AE384" s="19"/>
      <c r="AF384" s="19"/>
      <c r="AG384" s="19"/>
      <c r="AH384" s="19"/>
      <c r="AI384" s="19"/>
      <c r="AJ384" s="12"/>
      <c r="AK384" s="19" t="str">
        <f t="shared" si="74"/>
        <v/>
      </c>
      <c r="AL384" s="19"/>
      <c r="AM384" s="19"/>
      <c r="AN384" s="19"/>
      <c r="AO384" s="19"/>
      <c r="AP384" s="19"/>
      <c r="AQ384" s="19">
        <v>25000000</v>
      </c>
      <c r="AR384" s="19"/>
      <c r="AS384" s="19"/>
      <c r="AT384" s="19"/>
      <c r="AU384" s="19"/>
      <c r="AV384" s="19"/>
      <c r="AW384" s="19"/>
      <c r="AX384" s="19"/>
      <c r="AY384" s="19"/>
      <c r="AZ384" s="19">
        <f t="shared" si="75"/>
        <v>25000000</v>
      </c>
      <c r="BA384" s="19"/>
      <c r="BB384" s="19"/>
      <c r="BC384" s="19"/>
      <c r="BD384" s="19"/>
      <c r="BE384" s="19"/>
      <c r="BF384" s="19">
        <v>25000000</v>
      </c>
      <c r="BG384" s="19"/>
      <c r="BH384" s="19"/>
      <c r="BI384" s="19"/>
      <c r="BJ384" s="19"/>
      <c r="BK384" s="19"/>
      <c r="BL384" s="19"/>
      <c r="BM384" s="19"/>
      <c r="BN384" s="19"/>
      <c r="BO384" s="19">
        <f t="shared" si="76"/>
        <v>25000000</v>
      </c>
      <c r="BP384" s="19"/>
      <c r="BQ384" s="19"/>
      <c r="BR384" s="19"/>
      <c r="BS384" s="19"/>
      <c r="BT384" s="19"/>
      <c r="BU384" s="19">
        <v>10000000</v>
      </c>
      <c r="BV384" s="19"/>
      <c r="BW384" s="19"/>
      <c r="BX384" s="19"/>
      <c r="BY384" s="19"/>
      <c r="BZ384" s="19"/>
      <c r="CA384" s="19"/>
      <c r="CB384" s="19"/>
      <c r="CC384" s="19" t="s">
        <v>102</v>
      </c>
      <c r="CD384" s="19">
        <f t="shared" si="77"/>
        <v>10000000</v>
      </c>
      <c r="CE384" s="20">
        <v>2024258990032</v>
      </c>
      <c r="CF384" s="48" t="str">
        <f>+_xlfn.XLOOKUP(P384,'[1]x METAS'!$AD$3:$AD$408,'[1]x METAS'!$AF$3:$AF$408,FALSE,0,1)</f>
        <v>Secretaría de Desarrollo Rural y Ambiente</v>
      </c>
    </row>
    <row r="385" spans="1:84" hidden="1" x14ac:dyDescent="0.25">
      <c r="A385" s="49" t="s">
        <v>1316</v>
      </c>
      <c r="B385" s="30" t="s">
        <v>890</v>
      </c>
      <c r="C385" s="30" t="s">
        <v>891</v>
      </c>
      <c r="D385" s="13">
        <v>170909400</v>
      </c>
      <c r="E385" s="12" t="s">
        <v>1317</v>
      </c>
      <c r="F385" s="12" t="s">
        <v>1318</v>
      </c>
      <c r="G385" s="14">
        <v>96000</v>
      </c>
      <c r="H385" s="12" t="s">
        <v>91</v>
      </c>
      <c r="I385" s="14">
        <v>24000</v>
      </c>
      <c r="J385" s="14"/>
      <c r="K385" s="15">
        <f t="shared" si="72"/>
        <v>0</v>
      </c>
      <c r="L385" s="15"/>
      <c r="M385" s="14">
        <v>24000</v>
      </c>
      <c r="N385" s="14">
        <v>24000</v>
      </c>
      <c r="O385" s="16">
        <v>24000</v>
      </c>
      <c r="P385" s="16" t="str">
        <f>+_xlfn.XLOOKUP(F385,'[1]x METAS'!$X$3:$X$408,'[1]x METAS'!$AD$3:$AD$408,FALSE,0,1)</f>
        <v>Beneficio de 96.000  Bovinos</v>
      </c>
      <c r="Q385" s="17" t="b">
        <f>+_xlfn.XLOOKUP(P385,[2]Sheet!$C$6:$C$2261,[2]Sheet!$G$6:$G$2261,FALSE,0,1)</f>
        <v>0</v>
      </c>
      <c r="R385" s="16"/>
      <c r="S385" s="16"/>
      <c r="T385" s="16"/>
      <c r="U385" s="16"/>
      <c r="V385" s="16"/>
      <c r="W385" s="12"/>
      <c r="X385" s="19"/>
      <c r="Y385" s="19"/>
      <c r="Z385" s="19"/>
      <c r="AA385" s="19"/>
      <c r="AB385" s="19"/>
      <c r="AC385" s="19"/>
      <c r="AD385" s="19"/>
      <c r="AE385" s="19"/>
      <c r="AF385" s="19"/>
      <c r="AG385" s="19"/>
      <c r="AH385" s="19"/>
      <c r="AI385" s="19"/>
      <c r="AJ385" s="19">
        <v>3120000000</v>
      </c>
      <c r="AK385" s="19">
        <f t="shared" ref="AK385:AK390" si="81">IF(COUNTA(X385:AJ385)&gt;0, SUM(X385:AJ385), "")</f>
        <v>3120000000</v>
      </c>
      <c r="AL385" s="19"/>
      <c r="AM385" s="19"/>
      <c r="AN385" s="19"/>
      <c r="AO385" s="19"/>
      <c r="AP385" s="19"/>
      <c r="AQ385" s="19"/>
      <c r="AR385" s="19"/>
      <c r="AS385" s="19"/>
      <c r="AT385" s="19"/>
      <c r="AU385" s="19"/>
      <c r="AV385" s="19"/>
      <c r="AW385" s="19"/>
      <c r="AX385" s="19"/>
      <c r="AY385" s="19">
        <v>3120000000</v>
      </c>
      <c r="AZ385" s="19">
        <f t="shared" si="75"/>
        <v>3120000000</v>
      </c>
      <c r="BA385" s="19"/>
      <c r="BB385" s="19"/>
      <c r="BC385" s="19"/>
      <c r="BD385" s="19"/>
      <c r="BE385" s="19"/>
      <c r="BF385" s="19"/>
      <c r="BG385" s="19"/>
      <c r="BH385" s="19"/>
      <c r="BI385" s="19"/>
      <c r="BJ385" s="19"/>
      <c r="BK385" s="19"/>
      <c r="BL385" s="19"/>
      <c r="BM385" s="19"/>
      <c r="BN385" s="19">
        <v>3120000000</v>
      </c>
      <c r="BO385" s="19">
        <f t="shared" si="76"/>
        <v>3120000000</v>
      </c>
      <c r="BP385" s="19"/>
      <c r="BQ385" s="19"/>
      <c r="BR385" s="19"/>
      <c r="BS385" s="19"/>
      <c r="BT385" s="19"/>
      <c r="BU385" s="19"/>
      <c r="BV385" s="19"/>
      <c r="BW385" s="19"/>
      <c r="BX385" s="19"/>
      <c r="BY385" s="19"/>
      <c r="BZ385" s="19"/>
      <c r="CA385" s="19"/>
      <c r="CB385" s="19"/>
      <c r="CC385" s="19">
        <v>3120000000</v>
      </c>
      <c r="CD385" s="19">
        <f t="shared" si="77"/>
        <v>3120000000</v>
      </c>
      <c r="CE385" s="20">
        <v>2024258990062</v>
      </c>
      <c r="CF385" s="48" t="str">
        <f>+_xlfn.XLOOKUP(P385,'[1]x METAS'!$AD$3:$AD$408,'[1]x METAS'!$AF$3:$AF$408,FALSE,0,1)</f>
        <v>EFZ</v>
      </c>
    </row>
    <row r="386" spans="1:84" hidden="1" x14ac:dyDescent="0.25">
      <c r="A386" s="49" t="s">
        <v>1319</v>
      </c>
      <c r="B386" s="30" t="s">
        <v>890</v>
      </c>
      <c r="C386" s="30" t="s">
        <v>891</v>
      </c>
      <c r="D386" s="13">
        <v>170909400</v>
      </c>
      <c r="E386" s="12" t="s">
        <v>1317</v>
      </c>
      <c r="F386" s="12" t="s">
        <v>1320</v>
      </c>
      <c r="G386" s="14">
        <v>108000</v>
      </c>
      <c r="H386" s="12" t="s">
        <v>91</v>
      </c>
      <c r="I386" s="14">
        <v>27000</v>
      </c>
      <c r="J386" s="14"/>
      <c r="K386" s="15">
        <f t="shared" si="72"/>
        <v>0</v>
      </c>
      <c r="L386" s="15"/>
      <c r="M386" s="14">
        <v>27000</v>
      </c>
      <c r="N386" s="14">
        <v>27000</v>
      </c>
      <c r="O386" s="16">
        <v>27000</v>
      </c>
      <c r="P386" s="16" t="str">
        <f>+_xlfn.XLOOKUP(F386,'[1]x METAS'!$X$3:$X$408,'[1]x METAS'!$AD$3:$AD$408,FALSE,0,1)</f>
        <v>Beneficio de 108.000 Porcinos</v>
      </c>
      <c r="Q386" s="17" t="b">
        <f>+_xlfn.XLOOKUP(P386,[2]Sheet!$C$6:$C$2261,[2]Sheet!$G$6:$G$2261,FALSE,0,1)</f>
        <v>0</v>
      </c>
      <c r="R386" s="16"/>
      <c r="S386" s="16"/>
      <c r="T386" s="16"/>
      <c r="U386" s="16"/>
      <c r="V386" s="16"/>
      <c r="W386" s="12"/>
      <c r="X386" s="19"/>
      <c r="Y386" s="19"/>
      <c r="Z386" s="19"/>
      <c r="AA386" s="19"/>
      <c r="AB386" s="19"/>
      <c r="AC386" s="19"/>
      <c r="AD386" s="19"/>
      <c r="AE386" s="19"/>
      <c r="AF386" s="19"/>
      <c r="AG386" s="19"/>
      <c r="AH386" s="19"/>
      <c r="AI386" s="19"/>
      <c r="AJ386" s="19">
        <v>1755000000</v>
      </c>
      <c r="AK386" s="19">
        <f t="shared" si="81"/>
        <v>1755000000</v>
      </c>
      <c r="AL386" s="19"/>
      <c r="AM386" s="19"/>
      <c r="AN386" s="19"/>
      <c r="AO386" s="19"/>
      <c r="AP386" s="19"/>
      <c r="AQ386" s="19"/>
      <c r="AR386" s="19"/>
      <c r="AS386" s="19"/>
      <c r="AT386" s="19"/>
      <c r="AU386" s="19"/>
      <c r="AV386" s="19"/>
      <c r="AW386" s="19"/>
      <c r="AX386" s="19"/>
      <c r="AY386" s="19">
        <v>1755000000</v>
      </c>
      <c r="AZ386" s="19">
        <f>IF(COUNTA(AL386:AY386)&gt;0, SUM(AL386:AY386), "")</f>
        <v>1755000000</v>
      </c>
      <c r="BA386" s="19"/>
      <c r="BB386" s="19"/>
      <c r="BC386" s="19"/>
      <c r="BD386" s="19"/>
      <c r="BE386" s="19"/>
      <c r="BF386" s="19"/>
      <c r="BG386" s="19"/>
      <c r="BH386" s="19"/>
      <c r="BI386" s="19"/>
      <c r="BJ386" s="19"/>
      <c r="BK386" s="19"/>
      <c r="BL386" s="19"/>
      <c r="BM386" s="19"/>
      <c r="BN386" s="19">
        <v>1755000000</v>
      </c>
      <c r="BO386" s="19">
        <f t="shared" si="76"/>
        <v>1755000000</v>
      </c>
      <c r="BP386" s="19"/>
      <c r="BQ386" s="19"/>
      <c r="BR386" s="19"/>
      <c r="BS386" s="19"/>
      <c r="BT386" s="19"/>
      <c r="BU386" s="19"/>
      <c r="BV386" s="19"/>
      <c r="BW386" s="19"/>
      <c r="BX386" s="19"/>
      <c r="BY386" s="19"/>
      <c r="BZ386" s="19"/>
      <c r="CA386" s="19"/>
      <c r="CB386" s="19"/>
      <c r="CC386" s="19">
        <v>1755000000</v>
      </c>
      <c r="CD386" s="19">
        <f t="shared" si="77"/>
        <v>1755000000</v>
      </c>
      <c r="CE386" s="20">
        <v>2024258990062</v>
      </c>
      <c r="CF386" s="48" t="str">
        <f>+_xlfn.XLOOKUP(P386,'[1]x METAS'!$AD$3:$AD$408,'[1]x METAS'!$AF$3:$AF$408,FALSE,0,1)</f>
        <v>EFZ</v>
      </c>
    </row>
    <row r="387" spans="1:84" hidden="1" x14ac:dyDescent="0.25">
      <c r="A387" s="49" t="s">
        <v>1321</v>
      </c>
      <c r="B387" s="30" t="s">
        <v>890</v>
      </c>
      <c r="C387" s="30" t="s">
        <v>891</v>
      </c>
      <c r="D387" s="13">
        <v>170910800</v>
      </c>
      <c r="E387" s="12" t="s">
        <v>143</v>
      </c>
      <c r="F387" s="12" t="s">
        <v>1322</v>
      </c>
      <c r="G387" s="14">
        <v>2</v>
      </c>
      <c r="H387" s="12" t="s">
        <v>114</v>
      </c>
      <c r="I387" s="14">
        <v>2</v>
      </c>
      <c r="J387" s="14"/>
      <c r="K387" s="15">
        <f t="shared" si="72"/>
        <v>0</v>
      </c>
      <c r="L387" s="15"/>
      <c r="M387" s="14">
        <v>2</v>
      </c>
      <c r="N387" s="14">
        <v>2</v>
      </c>
      <c r="O387" s="16">
        <v>2</v>
      </c>
      <c r="P387" s="16" t="str">
        <f>+_xlfn.XLOOKUP(F387,'[1]x METAS'!$X$3:$X$408,'[1]x METAS'!$AD$3:$AD$408,FALSE,0,1)</f>
        <v>Mantener 2 certificaciones técnicas de norma para la planta ( ISO 9001-2015 y Decreto 1500 de 2007)</v>
      </c>
      <c r="Q387" s="17" t="b">
        <f>+_xlfn.XLOOKUP(P387,[2]Sheet!$C$6:$C$2261,[2]Sheet!$G$6:$G$2261,FALSE,0,1)</f>
        <v>0</v>
      </c>
      <c r="R387" s="16"/>
      <c r="S387" s="16"/>
      <c r="T387" s="16"/>
      <c r="U387" s="16"/>
      <c r="V387" s="16"/>
      <c r="W387" s="12"/>
      <c r="X387" s="19"/>
      <c r="Y387" s="19"/>
      <c r="Z387" s="19"/>
      <c r="AA387" s="19"/>
      <c r="AB387" s="19"/>
      <c r="AC387" s="19"/>
      <c r="AD387" s="19"/>
      <c r="AE387" s="19"/>
      <c r="AF387" s="19"/>
      <c r="AG387" s="19"/>
      <c r="AH387" s="19"/>
      <c r="AI387" s="19"/>
      <c r="AJ387" s="19">
        <v>1050000000</v>
      </c>
      <c r="AK387" s="19">
        <f t="shared" si="81"/>
        <v>1050000000</v>
      </c>
      <c r="AL387" s="19"/>
      <c r="AM387" s="19"/>
      <c r="AN387" s="19"/>
      <c r="AO387" s="19"/>
      <c r="AP387" s="19"/>
      <c r="AQ387" s="19"/>
      <c r="AR387" s="19"/>
      <c r="AS387" s="19"/>
      <c r="AT387" s="19"/>
      <c r="AU387" s="19"/>
      <c r="AV387" s="19"/>
      <c r="AW387" s="19"/>
      <c r="AX387" s="19"/>
      <c r="AY387" s="19">
        <v>1050000000</v>
      </c>
      <c r="AZ387" s="19">
        <f>IF(COUNTA(AL387:AY387)&gt;0, SUM(AL387:AY387), "")</f>
        <v>1050000000</v>
      </c>
      <c r="BA387" s="19"/>
      <c r="BB387" s="19"/>
      <c r="BC387" s="19"/>
      <c r="BD387" s="19"/>
      <c r="BE387" s="19"/>
      <c r="BF387" s="19"/>
      <c r="BG387" s="19"/>
      <c r="BH387" s="19"/>
      <c r="BI387" s="19"/>
      <c r="BJ387" s="19"/>
      <c r="BK387" s="19"/>
      <c r="BL387" s="19"/>
      <c r="BM387" s="19"/>
      <c r="BN387" s="19">
        <v>1050000000</v>
      </c>
      <c r="BO387" s="19">
        <f t="shared" si="76"/>
        <v>1050000000</v>
      </c>
      <c r="BP387" s="19"/>
      <c r="BQ387" s="19"/>
      <c r="BR387" s="19"/>
      <c r="BS387" s="19"/>
      <c r="BT387" s="19"/>
      <c r="BU387" s="19"/>
      <c r="BV387" s="19"/>
      <c r="BW387" s="19"/>
      <c r="BX387" s="19"/>
      <c r="BY387" s="19"/>
      <c r="BZ387" s="19"/>
      <c r="CA387" s="19"/>
      <c r="CB387" s="19"/>
      <c r="CC387" s="19">
        <v>1050000000</v>
      </c>
      <c r="CD387" s="19">
        <f t="shared" si="77"/>
        <v>1050000000</v>
      </c>
      <c r="CE387" s="20">
        <v>2024258990062</v>
      </c>
      <c r="CF387" s="48" t="str">
        <f>+_xlfn.XLOOKUP(P387,'[1]x METAS'!$AD$3:$AD$408,'[1]x METAS'!$AF$3:$AF$408,FALSE,0,1)</f>
        <v>EFZ</v>
      </c>
    </row>
    <row r="388" spans="1:84" hidden="1" x14ac:dyDescent="0.25">
      <c r="A388" s="49" t="s">
        <v>1323</v>
      </c>
      <c r="B388" s="30" t="s">
        <v>890</v>
      </c>
      <c r="C388" s="30" t="s">
        <v>891</v>
      </c>
      <c r="D388" s="13">
        <v>170910601</v>
      </c>
      <c r="E388" s="12" t="s">
        <v>1324</v>
      </c>
      <c r="F388" s="12" t="s">
        <v>1325</v>
      </c>
      <c r="G388" s="14">
        <v>12</v>
      </c>
      <c r="H388" s="12" t="s">
        <v>91</v>
      </c>
      <c r="I388" s="14">
        <v>2</v>
      </c>
      <c r="J388" s="14"/>
      <c r="K388" s="15">
        <f t="shared" si="72"/>
        <v>0</v>
      </c>
      <c r="L388" s="15"/>
      <c r="M388" s="14">
        <v>4</v>
      </c>
      <c r="N388" s="14">
        <v>3</v>
      </c>
      <c r="O388" s="16">
        <v>3</v>
      </c>
      <c r="P388" s="16" t="str">
        <f>+_xlfn.XLOOKUP(F388,'[1]x METAS'!$X$3:$X$408,'[1]x METAS'!$AD$3:$AD$408,FALSE,0,1)</f>
        <v>Realizar 12 capacitaciones en fortalecimiento empresarial con los usuarios y clientes de la EFZ</v>
      </c>
      <c r="Q388" s="17" t="b">
        <f>+_xlfn.XLOOKUP(P388,[2]Sheet!$C$6:$C$2261,[2]Sheet!$G$6:$G$2261,FALSE,0,1)</f>
        <v>0</v>
      </c>
      <c r="R388" s="16"/>
      <c r="S388" s="16"/>
      <c r="T388" s="16"/>
      <c r="U388" s="16"/>
      <c r="V388" s="16"/>
      <c r="W388" s="12"/>
      <c r="X388" s="19"/>
      <c r="Y388" s="19"/>
      <c r="Z388" s="19"/>
      <c r="AA388" s="19"/>
      <c r="AB388" s="19"/>
      <c r="AC388" s="19"/>
      <c r="AD388" s="19"/>
      <c r="AE388" s="19"/>
      <c r="AF388" s="19"/>
      <c r="AG388" s="19"/>
      <c r="AH388" s="19"/>
      <c r="AI388" s="19"/>
      <c r="AJ388" s="19">
        <v>10000000</v>
      </c>
      <c r="AK388" s="19">
        <f t="shared" si="81"/>
        <v>10000000</v>
      </c>
      <c r="AL388" s="19"/>
      <c r="AM388" s="19"/>
      <c r="AN388" s="19"/>
      <c r="AO388" s="19"/>
      <c r="AP388" s="19"/>
      <c r="AQ388" s="19"/>
      <c r="AR388" s="19"/>
      <c r="AS388" s="19"/>
      <c r="AT388" s="19"/>
      <c r="AU388" s="19"/>
      <c r="AV388" s="19"/>
      <c r="AW388" s="19"/>
      <c r="AX388" s="19"/>
      <c r="AY388" s="19">
        <v>20000000</v>
      </c>
      <c r="AZ388" s="19">
        <f>IF(COUNTA(AL388:AY388)&gt;0, SUM(AL388:AY388), "")</f>
        <v>20000000</v>
      </c>
      <c r="BA388" s="19"/>
      <c r="BB388" s="19"/>
      <c r="BC388" s="19"/>
      <c r="BD388" s="19"/>
      <c r="BE388" s="19"/>
      <c r="BF388" s="19"/>
      <c r="BG388" s="19"/>
      <c r="BH388" s="19"/>
      <c r="BI388" s="19"/>
      <c r="BJ388" s="19"/>
      <c r="BK388" s="19"/>
      <c r="BL388" s="19"/>
      <c r="BM388" s="19"/>
      <c r="BN388" s="19">
        <v>15000000</v>
      </c>
      <c r="BO388" s="19">
        <f t="shared" si="76"/>
        <v>15000000</v>
      </c>
      <c r="BP388" s="19"/>
      <c r="BQ388" s="19"/>
      <c r="BR388" s="19"/>
      <c r="BS388" s="19"/>
      <c r="BT388" s="19"/>
      <c r="BU388" s="19"/>
      <c r="BV388" s="19"/>
      <c r="BW388" s="19"/>
      <c r="BX388" s="19"/>
      <c r="BY388" s="19"/>
      <c r="BZ388" s="19"/>
      <c r="CA388" s="19"/>
      <c r="CB388" s="19"/>
      <c r="CC388" s="19">
        <v>15000000</v>
      </c>
      <c r="CD388" s="19">
        <f t="shared" si="77"/>
        <v>15000000</v>
      </c>
      <c r="CE388" s="20">
        <v>2024258990062</v>
      </c>
      <c r="CF388" s="48" t="str">
        <f>+_xlfn.XLOOKUP(P388,'[1]x METAS'!$AD$3:$AD$408,'[1]x METAS'!$AF$3:$AF$408,FALSE,0,1)</f>
        <v>EFZ</v>
      </c>
    </row>
    <row r="389" spans="1:84" hidden="1" x14ac:dyDescent="0.25">
      <c r="A389" s="49" t="s">
        <v>1326</v>
      </c>
      <c r="B389" s="30" t="s">
        <v>890</v>
      </c>
      <c r="C389" s="30" t="s">
        <v>891</v>
      </c>
      <c r="D389" s="13">
        <v>170910700</v>
      </c>
      <c r="E389" s="12" t="s">
        <v>1327</v>
      </c>
      <c r="F389" s="12" t="s">
        <v>1328</v>
      </c>
      <c r="G389" s="14">
        <v>2</v>
      </c>
      <c r="H389" s="12" t="s">
        <v>114</v>
      </c>
      <c r="I389" s="14">
        <v>1</v>
      </c>
      <c r="J389" s="14"/>
      <c r="K389" s="15">
        <f t="shared" si="72"/>
        <v>0</v>
      </c>
      <c r="L389" s="15"/>
      <c r="M389" s="14">
        <v>1</v>
      </c>
      <c r="N389" s="14">
        <v>2</v>
      </c>
      <c r="O389" s="16">
        <v>2</v>
      </c>
      <c r="P389" s="16" t="str">
        <f>+_xlfn.XLOOKUP(F389,'[1]x METAS'!$X$3:$X$408,'[1]x METAS'!$AD$3:$AD$408,FALSE,0,1)</f>
        <v>Implementar 2 nuevas líneas de negocio en la EFZ</v>
      </c>
      <c r="Q389" s="17" t="b">
        <f>+_xlfn.XLOOKUP(P389,[2]Sheet!$C$6:$C$2261,[2]Sheet!$G$6:$G$2261,FALSE,0,1)</f>
        <v>0</v>
      </c>
      <c r="R389" s="16"/>
      <c r="S389" s="16"/>
      <c r="T389" s="16"/>
      <c r="U389" s="16"/>
      <c r="V389" s="16"/>
      <c r="W389" s="12"/>
      <c r="X389" s="19"/>
      <c r="Y389" s="19"/>
      <c r="Z389" s="19"/>
      <c r="AA389" s="19"/>
      <c r="AB389" s="19"/>
      <c r="AC389" s="19"/>
      <c r="AD389" s="19"/>
      <c r="AE389" s="19"/>
      <c r="AF389" s="19"/>
      <c r="AG389" s="19"/>
      <c r="AH389" s="19"/>
      <c r="AI389" s="19"/>
      <c r="AJ389" s="19">
        <v>100000000</v>
      </c>
      <c r="AK389" s="19">
        <f t="shared" si="81"/>
        <v>100000000</v>
      </c>
      <c r="AL389" s="19"/>
      <c r="AM389" s="19"/>
      <c r="AN389" s="19"/>
      <c r="AO389" s="19"/>
      <c r="AP389" s="19"/>
      <c r="AQ389" s="43"/>
      <c r="AR389" s="19"/>
      <c r="AS389" s="19"/>
      <c r="AT389" s="19"/>
      <c r="AU389" s="19"/>
      <c r="AV389" s="19"/>
      <c r="AW389" s="19"/>
      <c r="AX389" s="19"/>
      <c r="AY389" s="19">
        <v>100000000</v>
      </c>
      <c r="AZ389" s="19">
        <f>IF(COUNTA(AL389:AY389)&gt;0, SUM(AL389:AY389), "")</f>
        <v>100000000</v>
      </c>
      <c r="BA389" s="19"/>
      <c r="BB389" s="19"/>
      <c r="BC389" s="19"/>
      <c r="BD389" s="19"/>
      <c r="BE389" s="19"/>
      <c r="BF389" s="19"/>
      <c r="BG389" s="19"/>
      <c r="BH389" s="19"/>
      <c r="BI389" s="19"/>
      <c r="BJ389" s="19"/>
      <c r="BK389" s="19"/>
      <c r="BL389" s="19"/>
      <c r="BM389" s="19"/>
      <c r="BN389" s="19">
        <v>100000000</v>
      </c>
      <c r="BO389" s="19">
        <f t="shared" si="76"/>
        <v>100000000</v>
      </c>
      <c r="BP389" s="19"/>
      <c r="BQ389" s="19"/>
      <c r="BR389" s="19"/>
      <c r="BS389" s="19"/>
      <c r="BT389" s="19"/>
      <c r="BU389" s="19"/>
      <c r="BV389" s="19"/>
      <c r="BW389" s="19"/>
      <c r="BX389" s="19"/>
      <c r="BY389" s="19"/>
      <c r="BZ389" s="19"/>
      <c r="CA389" s="19"/>
      <c r="CB389" s="19"/>
      <c r="CC389" s="19">
        <v>100000000</v>
      </c>
      <c r="CD389" s="19">
        <f t="shared" si="77"/>
        <v>100000000</v>
      </c>
      <c r="CE389" s="20">
        <v>2024258990062</v>
      </c>
      <c r="CF389" s="48" t="str">
        <f>+_xlfn.XLOOKUP(P389,'[1]x METAS'!$AD$3:$AD$408,'[1]x METAS'!$AF$3:$AF$408,FALSE,0,1)</f>
        <v>EFZ</v>
      </c>
    </row>
    <row r="390" spans="1:84" hidden="1" x14ac:dyDescent="0.25">
      <c r="A390" s="49" t="s">
        <v>1329</v>
      </c>
      <c r="B390" s="30" t="s">
        <v>890</v>
      </c>
      <c r="C390" s="30" t="s">
        <v>891</v>
      </c>
      <c r="D390" s="13">
        <v>170910700</v>
      </c>
      <c r="E390" s="12" t="s">
        <v>1327</v>
      </c>
      <c r="F390" s="12" t="s">
        <v>1330</v>
      </c>
      <c r="G390" s="14">
        <v>1</v>
      </c>
      <c r="H390" s="12" t="s">
        <v>114</v>
      </c>
      <c r="I390" s="14">
        <v>1</v>
      </c>
      <c r="J390" s="14"/>
      <c r="K390" s="15">
        <f t="shared" ref="K390:K408" si="82">+J390/I390</f>
        <v>0</v>
      </c>
      <c r="L390" s="15"/>
      <c r="M390" s="14">
        <v>1</v>
      </c>
      <c r="N390" s="14">
        <v>1</v>
      </c>
      <c r="O390" s="16">
        <v>1</v>
      </c>
      <c r="P390" s="16" t="str">
        <f>+_xlfn.XLOOKUP(F390,'[1]x METAS'!$X$3:$X$408,'[1]x METAS'!$AD$3:$AD$408,FALSE,0,1)</f>
        <v>Implementar 1 marca y/o sello para productos y/o derivados cárnicos y/o subproductos</v>
      </c>
      <c r="Q390" s="17" t="b">
        <f>+_xlfn.XLOOKUP(P390,[2]Sheet!$C$6:$C$2261,[2]Sheet!$G$6:$G$2261,FALSE,0,1)</f>
        <v>0</v>
      </c>
      <c r="R390" s="16"/>
      <c r="S390" s="16"/>
      <c r="T390" s="16"/>
      <c r="U390" s="16"/>
      <c r="V390" s="16"/>
      <c r="W390" s="12"/>
      <c r="X390" s="19"/>
      <c r="Y390" s="19"/>
      <c r="Z390" s="19"/>
      <c r="AA390" s="19"/>
      <c r="AB390" s="19"/>
      <c r="AC390" s="19"/>
      <c r="AD390" s="19"/>
      <c r="AE390" s="19"/>
      <c r="AF390" s="19"/>
      <c r="AG390" s="19"/>
      <c r="AH390" s="19"/>
      <c r="AI390" s="19"/>
      <c r="AJ390" s="19">
        <v>40000000</v>
      </c>
      <c r="AK390" s="19">
        <f t="shared" si="81"/>
        <v>40000000</v>
      </c>
      <c r="AL390" s="19"/>
      <c r="AM390" s="19"/>
      <c r="AN390" s="19"/>
      <c r="AO390" s="19"/>
      <c r="AP390" s="19"/>
      <c r="AQ390" s="43"/>
      <c r="AR390" s="19"/>
      <c r="AS390" s="19"/>
      <c r="AT390" s="19"/>
      <c r="AU390" s="19"/>
      <c r="AV390" s="19"/>
      <c r="AW390" s="19"/>
      <c r="AX390" s="19"/>
      <c r="AY390" s="19">
        <v>120000000</v>
      </c>
      <c r="AZ390" s="19">
        <f>IF(COUNTA(AL390:AY390)&gt;0, SUM(AL390:AY390), "")</f>
        <v>120000000</v>
      </c>
      <c r="BA390" s="19"/>
      <c r="BB390" s="19"/>
      <c r="BC390" s="19"/>
      <c r="BD390" s="19"/>
      <c r="BE390" s="19"/>
      <c r="BF390" s="19"/>
      <c r="BG390" s="19"/>
      <c r="BH390" s="19"/>
      <c r="BI390" s="19"/>
      <c r="BJ390" s="19"/>
      <c r="BK390" s="19"/>
      <c r="BL390" s="19"/>
      <c r="BM390" s="19"/>
      <c r="BN390" s="19">
        <v>120000000</v>
      </c>
      <c r="BO390" s="19">
        <f t="shared" si="76"/>
        <v>120000000</v>
      </c>
      <c r="BP390" s="19"/>
      <c r="BQ390" s="19"/>
      <c r="BR390" s="19"/>
      <c r="BS390" s="19"/>
      <c r="BT390" s="19"/>
      <c r="BU390" s="19"/>
      <c r="BV390" s="19"/>
      <c r="BW390" s="19"/>
      <c r="BX390" s="19"/>
      <c r="BY390" s="19"/>
      <c r="BZ390" s="19"/>
      <c r="CA390" s="19"/>
      <c r="CB390" s="19"/>
      <c r="CC390" s="19">
        <v>120000000</v>
      </c>
      <c r="CD390" s="19">
        <f t="shared" si="77"/>
        <v>120000000</v>
      </c>
      <c r="CE390" s="20">
        <v>2024258990062</v>
      </c>
      <c r="CF390" s="48" t="str">
        <f>+_xlfn.XLOOKUP(P390,'[1]x METAS'!$AD$3:$AD$408,'[1]x METAS'!$AF$3:$AF$408,FALSE,0,1)</f>
        <v>EFZ</v>
      </c>
    </row>
    <row r="391" spans="1:84" hidden="1" x14ac:dyDescent="0.25">
      <c r="A391" s="49" t="s">
        <v>1331</v>
      </c>
      <c r="B391" s="30" t="s">
        <v>890</v>
      </c>
      <c r="C391" s="30" t="s">
        <v>891</v>
      </c>
      <c r="D391" s="13" t="s">
        <v>1332</v>
      </c>
      <c r="E391" s="12" t="s">
        <v>1333</v>
      </c>
      <c r="F391" s="12" t="s">
        <v>1334</v>
      </c>
      <c r="G391" s="14">
        <v>800</v>
      </c>
      <c r="H391" s="12" t="s">
        <v>91</v>
      </c>
      <c r="I391" s="14">
        <v>150</v>
      </c>
      <c r="J391" s="14"/>
      <c r="K391" s="15">
        <f t="shared" si="82"/>
        <v>0</v>
      </c>
      <c r="L391" s="15"/>
      <c r="M391" s="14">
        <v>225</v>
      </c>
      <c r="N391" s="14">
        <v>225</v>
      </c>
      <c r="O391" s="16">
        <v>200</v>
      </c>
      <c r="P391" s="16" t="str">
        <f>+_xlfn.XLOOKUP(F391,'[1]x METAS'!$X$3:$X$408,'[1]x METAS'!$AD$3:$AD$408,FALSE,0,1)</f>
        <v>Orientar técnicamente a 800 emprendedores y/o empresas en temas de legalidad y/o formalización.</v>
      </c>
      <c r="Q391" s="17" t="b">
        <f>+_xlfn.XLOOKUP(P391,[2]Sheet!$C$6:$C$2261,[2]Sheet!$G$6:$G$2261,FALSE,0,1)</f>
        <v>0</v>
      </c>
      <c r="R391" s="16"/>
      <c r="S391" s="16"/>
      <c r="T391" s="16"/>
      <c r="U391" s="16"/>
      <c r="V391" s="16"/>
      <c r="W391" s="12"/>
      <c r="X391" s="12"/>
      <c r="Y391" s="12"/>
      <c r="Z391" s="12"/>
      <c r="AA391" s="12"/>
      <c r="AB391" s="12"/>
      <c r="AC391" s="12"/>
      <c r="AD391" s="12"/>
      <c r="AE391" s="12"/>
      <c r="AF391" s="12"/>
      <c r="AG391" s="12"/>
      <c r="AH391" s="12"/>
      <c r="AI391" s="12"/>
      <c r="AJ391" s="12"/>
      <c r="AK391" s="12"/>
      <c r="AL391" s="43">
        <v>39500000</v>
      </c>
      <c r="AM391" s="12"/>
      <c r="AN391" s="12"/>
      <c r="AO391" s="12"/>
      <c r="AP391" s="12"/>
      <c r="AQ391" s="43">
        <v>20000000</v>
      </c>
      <c r="AR391" s="12"/>
      <c r="AS391" s="12"/>
      <c r="AT391" s="12"/>
      <c r="AU391" s="12"/>
      <c r="AV391" s="12"/>
      <c r="AW391" s="12"/>
      <c r="AX391" s="12"/>
      <c r="AY391" s="12"/>
      <c r="AZ391" s="12"/>
      <c r="BA391" s="44">
        <v>57750000</v>
      </c>
      <c r="BB391" s="12"/>
      <c r="BC391" s="12"/>
      <c r="BD391" s="12"/>
      <c r="BE391" s="12"/>
      <c r="BF391" s="12"/>
      <c r="BG391" s="12"/>
      <c r="BH391" s="12"/>
      <c r="BI391" s="12"/>
      <c r="BJ391" s="12"/>
      <c r="BK391" s="12"/>
      <c r="BL391" s="12"/>
      <c r="BM391" s="12"/>
      <c r="BN391" s="12"/>
      <c r="BO391" s="19">
        <f t="shared" si="76"/>
        <v>57750000</v>
      </c>
      <c r="BP391" s="44">
        <v>57750000</v>
      </c>
      <c r="BQ391" s="12"/>
      <c r="BR391" s="12"/>
      <c r="BS391" s="12"/>
      <c r="BT391" s="12"/>
      <c r="BU391" s="12"/>
      <c r="BV391" s="12"/>
      <c r="BW391" s="12"/>
      <c r="BX391" s="12"/>
      <c r="BY391" s="12"/>
      <c r="BZ391" s="12"/>
      <c r="CA391" s="12"/>
      <c r="CB391" s="12"/>
      <c r="CC391" s="19"/>
      <c r="CD391" s="19">
        <f t="shared" si="77"/>
        <v>57750000</v>
      </c>
      <c r="CE391" s="20">
        <v>2024258990006</v>
      </c>
      <c r="CF391" s="48" t="str">
        <f>+_xlfn.XLOOKUP(P391,'[1]x METAS'!$AD$3:$AD$408,'[1]x METAS'!$AF$3:$AF$408,FALSE,0,1)</f>
        <v>Secretaría de Desarrollo Económico y Turismo</v>
      </c>
    </row>
    <row r="392" spans="1:84" hidden="1" x14ac:dyDescent="0.25">
      <c r="A392" s="49" t="s">
        <v>1335</v>
      </c>
      <c r="B392" s="30" t="s">
        <v>890</v>
      </c>
      <c r="C392" s="30" t="s">
        <v>891</v>
      </c>
      <c r="D392" s="13" t="s">
        <v>1336</v>
      </c>
      <c r="E392" s="12" t="s">
        <v>1337</v>
      </c>
      <c r="F392" s="12" t="s">
        <v>1338</v>
      </c>
      <c r="G392" s="14">
        <v>5</v>
      </c>
      <c r="H392" s="12" t="s">
        <v>114</v>
      </c>
      <c r="I392" s="14">
        <v>4</v>
      </c>
      <c r="J392" s="14"/>
      <c r="K392" s="15">
        <f t="shared" si="82"/>
        <v>0</v>
      </c>
      <c r="L392" s="15"/>
      <c r="M392" s="14">
        <v>5</v>
      </c>
      <c r="N392" s="14">
        <v>5</v>
      </c>
      <c r="O392" s="16">
        <v>5</v>
      </c>
      <c r="P392" s="16" t="str">
        <f>+_xlfn.XLOOKUP(F392,'[1]x METAS'!$X$3:$X$408,'[1]x METAS'!$AD$3:$AD$408,FALSE,0,1)</f>
        <v xml:space="preserve">Aumentar a 5 programas de gestión empresarial a unidades productivas implementadas </v>
      </c>
      <c r="Q392" s="17" t="b">
        <f>+_xlfn.XLOOKUP(P392,[2]Sheet!$C$6:$C$2261,[2]Sheet!$G$6:$G$2261,FALSE,0,1)</f>
        <v>0</v>
      </c>
      <c r="R392" s="16"/>
      <c r="S392" s="16"/>
      <c r="T392" s="16"/>
      <c r="U392" s="16"/>
      <c r="V392" s="16"/>
      <c r="W392" s="19"/>
      <c r="X392" s="19"/>
      <c r="Y392" s="19"/>
      <c r="Z392" s="19"/>
      <c r="AA392" s="19"/>
      <c r="AB392" s="19"/>
      <c r="AC392" s="19"/>
      <c r="AD392" s="19"/>
      <c r="AE392" s="19"/>
      <c r="AF392" s="19"/>
      <c r="AG392" s="19"/>
      <c r="AH392" s="19"/>
      <c r="AI392" s="19"/>
      <c r="AJ392" s="12"/>
      <c r="AK392" s="19" t="str">
        <f t="shared" si="74"/>
        <v/>
      </c>
      <c r="AL392" s="43">
        <v>70000000</v>
      </c>
      <c r="AM392" s="19"/>
      <c r="AN392" s="19"/>
      <c r="AO392" s="19"/>
      <c r="AP392" s="19"/>
      <c r="AQ392" s="43"/>
      <c r="AR392" s="19"/>
      <c r="AS392" s="19"/>
      <c r="AT392" s="19"/>
      <c r="AU392" s="19"/>
      <c r="AV392" s="19"/>
      <c r="AW392" s="19"/>
      <c r="AX392" s="19"/>
      <c r="AY392" s="19"/>
      <c r="AZ392" s="19">
        <f t="shared" si="75"/>
        <v>70000000</v>
      </c>
      <c r="BA392" s="44">
        <v>76650000</v>
      </c>
      <c r="BB392" s="19"/>
      <c r="BC392" s="19"/>
      <c r="BD392" s="19"/>
      <c r="BE392" s="19"/>
      <c r="BF392" s="19"/>
      <c r="BG392" s="19"/>
      <c r="BH392" s="19"/>
      <c r="BI392" s="19"/>
      <c r="BJ392" s="19"/>
      <c r="BK392" s="19"/>
      <c r="BL392" s="19"/>
      <c r="BM392" s="19"/>
      <c r="BN392" s="19"/>
      <c r="BO392" s="19">
        <f t="shared" si="76"/>
        <v>76650000</v>
      </c>
      <c r="BP392" s="44">
        <v>76650000</v>
      </c>
      <c r="BQ392" s="19"/>
      <c r="BR392" s="19"/>
      <c r="BS392" s="19"/>
      <c r="BT392" s="19"/>
      <c r="BU392" s="19"/>
      <c r="BV392" s="19"/>
      <c r="BW392" s="19"/>
      <c r="BX392" s="19"/>
      <c r="BY392" s="19"/>
      <c r="BZ392" s="19"/>
      <c r="CA392" s="19"/>
      <c r="CB392" s="19"/>
      <c r="CC392" s="19" t="s">
        <v>102</v>
      </c>
      <c r="CD392" s="19">
        <f t="shared" si="77"/>
        <v>76650000</v>
      </c>
      <c r="CE392" s="20">
        <v>2024258990006</v>
      </c>
      <c r="CF392" s="48" t="str">
        <f>+_xlfn.XLOOKUP(P392,'[1]x METAS'!$AD$3:$AD$408,'[1]x METAS'!$AF$3:$AF$408,FALSE,0,1)</f>
        <v>Secretaría de Desarrollo Económico y Turismo</v>
      </c>
    </row>
    <row r="393" spans="1:84" hidden="1" x14ac:dyDescent="0.25">
      <c r="A393" s="49" t="s">
        <v>1339</v>
      </c>
      <c r="B393" s="30" t="s">
        <v>890</v>
      </c>
      <c r="C393" s="30" t="s">
        <v>891</v>
      </c>
      <c r="D393" s="13" t="s">
        <v>1340</v>
      </c>
      <c r="E393" s="12" t="s">
        <v>518</v>
      </c>
      <c r="F393" s="12" t="s">
        <v>1341</v>
      </c>
      <c r="G393" s="14">
        <v>800</v>
      </c>
      <c r="H393" s="12" t="s">
        <v>91</v>
      </c>
      <c r="I393" s="14">
        <v>160</v>
      </c>
      <c r="J393" s="14"/>
      <c r="K393" s="15">
        <f t="shared" si="82"/>
        <v>0</v>
      </c>
      <c r="L393" s="15"/>
      <c r="M393" s="14">
        <v>220</v>
      </c>
      <c r="N393" s="14">
        <v>220</v>
      </c>
      <c r="O393" s="16">
        <v>200</v>
      </c>
      <c r="P393" s="16" t="str">
        <f>+_xlfn.XLOOKUP(F393,'[1]x METAS'!$X$3:$X$408,'[1]x METAS'!$AD$3:$AD$408,FALSE,0,1)</f>
        <v xml:space="preserve">Asistir a 800  emprendimientos profesionalmente en finanzas, mercadeo, administración y operaciones de los diversos sectores económicos </v>
      </c>
      <c r="Q393" s="17" t="b">
        <f>+_xlfn.XLOOKUP(P393,[2]Sheet!$C$6:$C$2261,[2]Sheet!$G$6:$G$2261,FALSE,0,1)</f>
        <v>0</v>
      </c>
      <c r="R393" s="16"/>
      <c r="S393" s="16"/>
      <c r="T393" s="16"/>
      <c r="U393" s="16"/>
      <c r="V393" s="16"/>
      <c r="W393" s="19"/>
      <c r="X393" s="19"/>
      <c r="Y393" s="19"/>
      <c r="Z393" s="19"/>
      <c r="AA393" s="19"/>
      <c r="AB393" s="19"/>
      <c r="AC393" s="19"/>
      <c r="AD393" s="19"/>
      <c r="AE393" s="19"/>
      <c r="AF393" s="19"/>
      <c r="AG393" s="19"/>
      <c r="AH393" s="19"/>
      <c r="AI393" s="19"/>
      <c r="AJ393" s="12"/>
      <c r="AK393" s="19" t="str">
        <f t="shared" si="74"/>
        <v/>
      </c>
      <c r="AL393" s="43">
        <v>161600000</v>
      </c>
      <c r="AM393" s="19"/>
      <c r="AN393" s="19"/>
      <c r="AO393" s="19"/>
      <c r="AP393" s="19"/>
      <c r="AQ393" s="43"/>
      <c r="AR393" s="19"/>
      <c r="AS393" s="19"/>
      <c r="AT393" s="19"/>
      <c r="AU393" s="19"/>
      <c r="AV393" s="19"/>
      <c r="AW393" s="19"/>
      <c r="AX393" s="19"/>
      <c r="AY393" s="19"/>
      <c r="AZ393" s="19">
        <f t="shared" si="75"/>
        <v>161600000</v>
      </c>
      <c r="BA393" s="44">
        <v>228900000</v>
      </c>
      <c r="BB393" s="19"/>
      <c r="BC393" s="19"/>
      <c r="BD393" s="19"/>
      <c r="BE393" s="19"/>
      <c r="BF393" s="19"/>
      <c r="BG393" s="19"/>
      <c r="BH393" s="19"/>
      <c r="BI393" s="19"/>
      <c r="BJ393" s="19"/>
      <c r="BK393" s="19"/>
      <c r="BL393" s="19"/>
      <c r="BM393" s="19"/>
      <c r="BN393" s="19"/>
      <c r="BO393" s="19">
        <f t="shared" si="76"/>
        <v>228900000</v>
      </c>
      <c r="BP393" s="44">
        <v>228900000</v>
      </c>
      <c r="BQ393" s="19"/>
      <c r="BR393" s="19"/>
      <c r="BS393" s="19"/>
      <c r="BT393" s="19"/>
      <c r="BU393" s="19"/>
      <c r="BV393" s="19"/>
      <c r="BW393" s="19"/>
      <c r="BX393" s="19"/>
      <c r="BY393" s="19"/>
      <c r="BZ393" s="19"/>
      <c r="CA393" s="19"/>
      <c r="CB393" s="19"/>
      <c r="CC393" s="24" t="s">
        <v>102</v>
      </c>
      <c r="CD393" s="19">
        <f t="shared" si="77"/>
        <v>228900000</v>
      </c>
      <c r="CE393" s="20">
        <v>2024258990006</v>
      </c>
      <c r="CF393" s="48" t="str">
        <f>+_xlfn.XLOOKUP(P393,'[1]x METAS'!$AD$3:$AD$408,'[1]x METAS'!$AF$3:$AF$408,FALSE,0,1)</f>
        <v>Secretaría de Desarrollo Económico y Turismo</v>
      </c>
    </row>
    <row r="394" spans="1:84" hidden="1" x14ac:dyDescent="0.25">
      <c r="A394" s="49" t="s">
        <v>1342</v>
      </c>
      <c r="B394" s="30" t="s">
        <v>890</v>
      </c>
      <c r="C394" s="30" t="s">
        <v>891</v>
      </c>
      <c r="D394" s="13" t="s">
        <v>1343</v>
      </c>
      <c r="E394" s="12" t="s">
        <v>1344</v>
      </c>
      <c r="F394" s="12" t="s">
        <v>1345</v>
      </c>
      <c r="G394" s="14">
        <v>2</v>
      </c>
      <c r="H394" s="12" t="s">
        <v>91</v>
      </c>
      <c r="I394" s="14">
        <v>0</v>
      </c>
      <c r="J394" s="14"/>
      <c r="K394" s="15" t="e">
        <f t="shared" si="82"/>
        <v>#DIV/0!</v>
      </c>
      <c r="L394" s="15"/>
      <c r="M394" s="14">
        <v>1</v>
      </c>
      <c r="N394" s="14">
        <v>1</v>
      </c>
      <c r="O394" s="16">
        <v>0</v>
      </c>
      <c r="P394" s="16" t="str">
        <f>+_xlfn.XLOOKUP(F394,'[1]x METAS'!$X$3:$X$408,'[1]x METAS'!$AD$3:$AD$408,FALSE,0,1)</f>
        <v>Actualización de 2 documentos normativos vigentes.</v>
      </c>
      <c r="Q394" s="17" t="b">
        <f>+_xlfn.XLOOKUP(P394,[2]Sheet!$C$6:$C$2261,[2]Sheet!$G$6:$G$2261,FALSE,0,1)</f>
        <v>0</v>
      </c>
      <c r="R394" s="16"/>
      <c r="S394" s="16"/>
      <c r="T394" s="16"/>
      <c r="U394" s="16"/>
      <c r="V394" s="16"/>
      <c r="W394" s="19"/>
      <c r="X394" s="19"/>
      <c r="Y394" s="19"/>
      <c r="Z394" s="19"/>
      <c r="AA394" s="19"/>
      <c r="AB394" s="19"/>
      <c r="AC394" s="19"/>
      <c r="AD394" s="19"/>
      <c r="AE394" s="19"/>
      <c r="AF394" s="19"/>
      <c r="AG394" s="19"/>
      <c r="AH394" s="19"/>
      <c r="AI394" s="19"/>
      <c r="AJ394" s="12"/>
      <c r="AK394" s="19" t="str">
        <f t="shared" si="74"/>
        <v/>
      </c>
      <c r="AL394" s="43">
        <v>22000000</v>
      </c>
      <c r="AM394" s="19"/>
      <c r="AN394" s="19"/>
      <c r="AO394" s="19"/>
      <c r="AP394" s="19"/>
      <c r="AQ394" s="43"/>
      <c r="AR394" s="19"/>
      <c r="AS394" s="19"/>
      <c r="AT394" s="19"/>
      <c r="AU394" s="19"/>
      <c r="AV394" s="19"/>
      <c r="AW394" s="19"/>
      <c r="AX394" s="19"/>
      <c r="AY394" s="19"/>
      <c r="AZ394" s="19">
        <f t="shared" si="75"/>
        <v>22000000</v>
      </c>
      <c r="BA394" s="44">
        <v>75000000</v>
      </c>
      <c r="BB394" s="19"/>
      <c r="BC394" s="19"/>
      <c r="BD394" s="19"/>
      <c r="BE394" s="19"/>
      <c r="BF394" s="19"/>
      <c r="BG394" s="19"/>
      <c r="BH394" s="19"/>
      <c r="BI394" s="19"/>
      <c r="BJ394" s="19"/>
      <c r="BK394" s="19"/>
      <c r="BL394" s="19"/>
      <c r="BM394" s="19"/>
      <c r="BN394" s="19"/>
      <c r="BO394" s="19">
        <f t="shared" si="76"/>
        <v>75000000</v>
      </c>
      <c r="BP394" s="44">
        <v>75000000</v>
      </c>
      <c r="BQ394" s="19"/>
      <c r="BR394" s="19"/>
      <c r="BS394" s="19"/>
      <c r="BT394" s="19"/>
      <c r="BU394" s="19"/>
      <c r="BV394" s="19"/>
      <c r="BW394" s="19"/>
      <c r="BX394" s="19"/>
      <c r="BY394" s="19"/>
      <c r="BZ394" s="19"/>
      <c r="CA394" s="19"/>
      <c r="CB394" s="19"/>
      <c r="CC394" s="24" t="s">
        <v>102</v>
      </c>
      <c r="CD394" s="19">
        <f t="shared" si="77"/>
        <v>75000000</v>
      </c>
      <c r="CE394" s="20">
        <v>2024258990006</v>
      </c>
      <c r="CF394" s="48" t="str">
        <f>+_xlfn.XLOOKUP(P394,'[1]x METAS'!$AD$3:$AD$408,'[1]x METAS'!$AF$3:$AF$408,FALSE,0,1)</f>
        <v>Secretaría de Desarrollo Económico y Turismo</v>
      </c>
    </row>
    <row r="395" spans="1:84" hidden="1" x14ac:dyDescent="0.25">
      <c r="A395" s="49" t="s">
        <v>1346</v>
      </c>
      <c r="B395" s="30" t="s">
        <v>890</v>
      </c>
      <c r="C395" s="30" t="s">
        <v>891</v>
      </c>
      <c r="D395" s="13" t="s">
        <v>1347</v>
      </c>
      <c r="E395" s="12" t="s">
        <v>1348</v>
      </c>
      <c r="F395" s="12" t="s">
        <v>1349</v>
      </c>
      <c r="G395" s="14">
        <v>200</v>
      </c>
      <c r="H395" s="12" t="s">
        <v>91</v>
      </c>
      <c r="I395" s="14">
        <v>50</v>
      </c>
      <c r="J395" s="14"/>
      <c r="K395" s="15">
        <f t="shared" si="82"/>
        <v>0</v>
      </c>
      <c r="L395" s="15"/>
      <c r="M395" s="14">
        <v>50</v>
      </c>
      <c r="N395" s="14">
        <v>50</v>
      </c>
      <c r="O395" s="16">
        <v>50</v>
      </c>
      <c r="P395" s="16" t="str">
        <f>+_xlfn.XLOOKUP(F395,'[1]x METAS'!$X$3:$X$408,'[1]x METAS'!$AD$3:$AD$408,FALSE,0,1)</f>
        <v>Aumentar a 200 los beneficiados del Fondo Progresa</v>
      </c>
      <c r="Q395" s="17">
        <f>+_xlfn.XLOOKUP(P395,[2]Sheet!$C$6:$C$2261,[2]Sheet!$G$6:$G$2261,FALSE,0,1)</f>
        <v>546000000</v>
      </c>
      <c r="R395" s="18">
        <f>+_xlfn.XLOOKUP(P395,[2]Sheet!$C$2:$C$2261,[2]Sheet!$J$2:$J$2261,FALSE,0,1)</f>
        <v>57500000</v>
      </c>
      <c r="S395" s="15">
        <f>+R395/Q395</f>
        <v>0.10531135531135531</v>
      </c>
      <c r="T395" s="15"/>
      <c r="U395" s="15"/>
      <c r="V395" s="15"/>
      <c r="W395" s="19">
        <v>546000000</v>
      </c>
      <c r="X395" s="19"/>
      <c r="Y395" s="19"/>
      <c r="Z395" s="19"/>
      <c r="AA395" s="19"/>
      <c r="AB395" s="19"/>
      <c r="AC395" s="19"/>
      <c r="AD395" s="19"/>
      <c r="AE395" s="19"/>
      <c r="AF395" s="19"/>
      <c r="AG395" s="19"/>
      <c r="AH395" s="19"/>
      <c r="AI395" s="19"/>
      <c r="AJ395" s="12"/>
      <c r="AK395" s="19">
        <f t="shared" si="74"/>
        <v>546000000</v>
      </c>
      <c r="AL395" s="43">
        <v>137000000</v>
      </c>
      <c r="AM395" s="19"/>
      <c r="AN395" s="19"/>
      <c r="AO395" s="19"/>
      <c r="AP395" s="19"/>
      <c r="AQ395" s="43">
        <v>463000000</v>
      </c>
      <c r="AR395" s="19"/>
      <c r="AS395" s="19"/>
      <c r="AT395" s="19"/>
      <c r="AU395" s="19"/>
      <c r="AV395" s="19"/>
      <c r="AW395" s="19"/>
      <c r="AX395" s="19"/>
      <c r="AY395" s="19"/>
      <c r="AZ395" s="19">
        <f t="shared" si="75"/>
        <v>600000000</v>
      </c>
      <c r="BA395" s="44">
        <v>0</v>
      </c>
      <c r="BB395" s="19"/>
      <c r="BC395" s="19"/>
      <c r="BD395" s="19"/>
      <c r="BE395" s="19"/>
      <c r="BF395" s="19"/>
      <c r="BG395" s="19"/>
      <c r="BH395" s="19"/>
      <c r="BI395" s="19"/>
      <c r="BJ395" s="19"/>
      <c r="BK395" s="19"/>
      <c r="BL395" s="19"/>
      <c r="BM395" s="19"/>
      <c r="BN395" s="19"/>
      <c r="BO395" s="19">
        <f t="shared" si="76"/>
        <v>0</v>
      </c>
      <c r="BP395" s="44">
        <v>0</v>
      </c>
      <c r="BQ395" s="19"/>
      <c r="BR395" s="19"/>
      <c r="BS395" s="19"/>
      <c r="BT395" s="19"/>
      <c r="BU395" s="19"/>
      <c r="BV395" s="19"/>
      <c r="BW395" s="19"/>
      <c r="BX395" s="19"/>
      <c r="BY395" s="19"/>
      <c r="BZ395" s="19"/>
      <c r="CA395" s="19"/>
      <c r="CB395" s="19"/>
      <c r="CC395" s="24" t="s">
        <v>102</v>
      </c>
      <c r="CD395" s="19">
        <f t="shared" si="77"/>
        <v>0</v>
      </c>
      <c r="CE395" s="20">
        <v>2024258990006</v>
      </c>
      <c r="CF395" s="48" t="str">
        <f>+_xlfn.XLOOKUP(P395,'[1]x METAS'!$AD$3:$AD$408,'[1]x METAS'!$AF$3:$AF$408,FALSE,0,1)</f>
        <v>Secretaría de Desarrollo Económico y Turismo</v>
      </c>
    </row>
    <row r="396" spans="1:84" hidden="1" x14ac:dyDescent="0.25">
      <c r="A396" s="49" t="s">
        <v>1350</v>
      </c>
      <c r="B396" s="30" t="s">
        <v>890</v>
      </c>
      <c r="C396" s="30" t="s">
        <v>891</v>
      </c>
      <c r="D396" s="13" t="s">
        <v>1351</v>
      </c>
      <c r="E396" s="12" t="s">
        <v>1352</v>
      </c>
      <c r="F396" s="12" t="s">
        <v>1353</v>
      </c>
      <c r="G396" s="14">
        <v>116</v>
      </c>
      <c r="H396" s="12" t="s">
        <v>91</v>
      </c>
      <c r="I396" s="14">
        <v>29</v>
      </c>
      <c r="J396" s="14"/>
      <c r="K396" s="15">
        <f t="shared" si="82"/>
        <v>0</v>
      </c>
      <c r="L396" s="15"/>
      <c r="M396" s="14">
        <v>29</v>
      </c>
      <c r="N396" s="14">
        <v>29</v>
      </c>
      <c r="O396" s="16">
        <v>29</v>
      </c>
      <c r="P396" s="16" t="str">
        <f>+_xlfn.XLOOKUP(F396,'[1]x METAS'!$X$3:$X$408,'[1]x METAS'!$AD$3:$AD$408,FALSE,0,1)</f>
        <v xml:space="preserve">Realizar 116 eventos, festivales, ferias y actividades de promoción turística, empresarial y de cultura emprendedora </v>
      </c>
      <c r="Q396" s="17" t="b">
        <f>+_xlfn.XLOOKUP(P396,[2]Sheet!$C$6:$C$2261,[2]Sheet!$G$6:$G$2261,FALSE,0,1)</f>
        <v>0</v>
      </c>
      <c r="R396" s="16"/>
      <c r="S396" s="16"/>
      <c r="T396" s="16"/>
      <c r="U396" s="16"/>
      <c r="V396" s="16"/>
      <c r="W396" s="19"/>
      <c r="X396" s="19"/>
      <c r="Y396" s="19"/>
      <c r="Z396" s="19"/>
      <c r="AA396" s="19"/>
      <c r="AB396" s="19"/>
      <c r="AC396" s="19"/>
      <c r="AD396" s="19"/>
      <c r="AE396" s="19"/>
      <c r="AF396" s="19"/>
      <c r="AG396" s="19"/>
      <c r="AH396" s="19"/>
      <c r="AI396" s="19"/>
      <c r="AJ396" s="12"/>
      <c r="AK396" s="19" t="str">
        <f t="shared" si="74"/>
        <v/>
      </c>
      <c r="AL396" s="43"/>
      <c r="AM396" s="19"/>
      <c r="AN396" s="19"/>
      <c r="AO396" s="19"/>
      <c r="AP396" s="19"/>
      <c r="AQ396" s="43"/>
      <c r="AR396" s="19"/>
      <c r="AS396" s="19"/>
      <c r="AT396" s="19"/>
      <c r="AU396" s="19"/>
      <c r="AV396" s="19"/>
      <c r="AW396" s="19"/>
      <c r="AX396" s="19"/>
      <c r="AY396" s="19"/>
      <c r="AZ396" s="19" t="str">
        <f t="shared" si="75"/>
        <v/>
      </c>
      <c r="BA396" s="44">
        <v>784002760</v>
      </c>
      <c r="BB396" s="19"/>
      <c r="BC396" s="19"/>
      <c r="BD396" s="19"/>
      <c r="BE396" s="19"/>
      <c r="BF396" s="19"/>
      <c r="BG396" s="19"/>
      <c r="BH396" s="19"/>
      <c r="BI396" s="19"/>
      <c r="BJ396" s="19"/>
      <c r="BK396" s="19"/>
      <c r="BL396" s="19"/>
      <c r="BM396" s="19"/>
      <c r="BN396" s="19"/>
      <c r="BO396" s="19">
        <f t="shared" si="76"/>
        <v>784002760</v>
      </c>
      <c r="BP396" s="44">
        <v>784002760</v>
      </c>
      <c r="BQ396" s="19"/>
      <c r="BR396" s="19"/>
      <c r="BS396" s="19"/>
      <c r="BT396" s="19"/>
      <c r="BU396" s="19"/>
      <c r="BV396" s="19"/>
      <c r="BW396" s="19"/>
      <c r="BX396" s="19"/>
      <c r="BY396" s="19"/>
      <c r="BZ396" s="19"/>
      <c r="CA396" s="19"/>
      <c r="CB396" s="19"/>
      <c r="CC396" s="24" t="s">
        <v>102</v>
      </c>
      <c r="CD396" s="19">
        <f t="shared" si="77"/>
        <v>784002760</v>
      </c>
      <c r="CE396" s="20">
        <v>2024258990006</v>
      </c>
      <c r="CF396" s="48" t="str">
        <f>+_xlfn.XLOOKUP(P396,'[1]x METAS'!$AD$3:$AD$408,'[1]x METAS'!$AF$3:$AF$408,FALSE,0,1)</f>
        <v>Secretaría de Desarrollo Económico y Turismo</v>
      </c>
    </row>
    <row r="397" spans="1:84" hidden="1" x14ac:dyDescent="0.25">
      <c r="A397" s="49" t="s">
        <v>1354</v>
      </c>
      <c r="B397" s="30" t="s">
        <v>890</v>
      </c>
      <c r="C397" s="30" t="s">
        <v>891</v>
      </c>
      <c r="D397" s="13" t="s">
        <v>1355</v>
      </c>
      <c r="E397" s="12" t="s">
        <v>1356</v>
      </c>
      <c r="F397" s="12" t="s">
        <v>1357</v>
      </c>
      <c r="G397" s="14">
        <v>200</v>
      </c>
      <c r="H397" s="12" t="s">
        <v>91</v>
      </c>
      <c r="I397" s="14">
        <v>60</v>
      </c>
      <c r="J397" s="14"/>
      <c r="K397" s="15">
        <f t="shared" si="82"/>
        <v>0</v>
      </c>
      <c r="L397" s="15"/>
      <c r="M397" s="14">
        <v>50</v>
      </c>
      <c r="N397" s="14">
        <v>50</v>
      </c>
      <c r="O397" s="16">
        <v>40</v>
      </c>
      <c r="P397" s="16" t="str">
        <f>+_xlfn.XLOOKUP(F397,'[1]x METAS'!$X$3:$X$408,'[1]x METAS'!$AD$3:$AD$408,FALSE,0,1)</f>
        <v>Acompañar la estructuración de 200 planes de negocio</v>
      </c>
      <c r="Q397" s="17" t="b">
        <f>+_xlfn.XLOOKUP(P397,[2]Sheet!$C$6:$C$2261,[2]Sheet!$G$6:$G$2261,FALSE,0,1)</f>
        <v>0</v>
      </c>
      <c r="R397" s="16"/>
      <c r="S397" s="16"/>
      <c r="T397" s="16"/>
      <c r="U397" s="16"/>
      <c r="V397" s="16"/>
      <c r="W397" s="19"/>
      <c r="X397" s="19"/>
      <c r="Y397" s="19"/>
      <c r="Z397" s="19"/>
      <c r="AA397" s="19"/>
      <c r="AB397" s="19"/>
      <c r="AC397" s="19"/>
      <c r="AD397" s="19"/>
      <c r="AE397" s="19"/>
      <c r="AF397" s="19"/>
      <c r="AG397" s="19"/>
      <c r="AH397" s="19"/>
      <c r="AI397" s="19"/>
      <c r="AJ397" s="12"/>
      <c r="AK397" s="19" t="str">
        <f t="shared" si="74"/>
        <v/>
      </c>
      <c r="AL397" s="43">
        <v>54000000</v>
      </c>
      <c r="AM397" s="19"/>
      <c r="AN397" s="19"/>
      <c r="AO397" s="19"/>
      <c r="AP397" s="19"/>
      <c r="AQ397" s="43">
        <v>146000000</v>
      </c>
      <c r="AR397" s="19"/>
      <c r="AS397" s="19"/>
      <c r="AT397" s="19"/>
      <c r="AU397" s="19"/>
      <c r="AV397" s="19"/>
      <c r="AW397" s="19"/>
      <c r="AX397" s="19"/>
      <c r="AY397" s="19"/>
      <c r="AZ397" s="19">
        <f t="shared" si="75"/>
        <v>200000000</v>
      </c>
      <c r="BA397" s="44">
        <v>363300000</v>
      </c>
      <c r="BB397" s="19"/>
      <c r="BC397" s="19"/>
      <c r="BD397" s="19"/>
      <c r="BE397" s="19"/>
      <c r="BF397" s="19"/>
      <c r="BG397" s="19"/>
      <c r="BH397" s="19"/>
      <c r="BI397" s="19"/>
      <c r="BJ397" s="19"/>
      <c r="BK397" s="19"/>
      <c r="BL397" s="19"/>
      <c r="BM397" s="19"/>
      <c r="BN397" s="19"/>
      <c r="BO397" s="19">
        <f t="shared" si="76"/>
        <v>363300000</v>
      </c>
      <c r="BP397" s="44">
        <v>363300000</v>
      </c>
      <c r="BQ397" s="19"/>
      <c r="BR397" s="19"/>
      <c r="BS397" s="19"/>
      <c r="BT397" s="19"/>
      <c r="BU397" s="19"/>
      <c r="BV397" s="19"/>
      <c r="BW397" s="19"/>
      <c r="BX397" s="19"/>
      <c r="BY397" s="19"/>
      <c r="BZ397" s="19"/>
      <c r="CA397" s="19"/>
      <c r="CB397" s="19"/>
      <c r="CC397" s="24" t="s">
        <v>102</v>
      </c>
      <c r="CD397" s="19">
        <f t="shared" si="77"/>
        <v>363300000</v>
      </c>
      <c r="CE397" s="20">
        <v>2024258990007</v>
      </c>
      <c r="CF397" s="48" t="str">
        <f>+_xlfn.XLOOKUP(P397,'[1]x METAS'!$AD$3:$AD$408,'[1]x METAS'!$AF$3:$AF$408,FALSE,0,1)</f>
        <v>Secretaría de Desarrollo Económico y Turismo</v>
      </c>
    </row>
    <row r="398" spans="1:84" hidden="1" x14ac:dyDescent="0.25">
      <c r="A398" s="49" t="s">
        <v>1358</v>
      </c>
      <c r="B398" s="30" t="s">
        <v>890</v>
      </c>
      <c r="C398" s="30" t="s">
        <v>891</v>
      </c>
      <c r="D398" s="13" t="s">
        <v>1359</v>
      </c>
      <c r="E398" s="12" t="s">
        <v>1360</v>
      </c>
      <c r="F398" s="12" t="s">
        <v>1361</v>
      </c>
      <c r="G398" s="14">
        <v>4</v>
      </c>
      <c r="H398" s="12" t="s">
        <v>91</v>
      </c>
      <c r="I398" s="14">
        <v>1</v>
      </c>
      <c r="J398" s="14"/>
      <c r="K398" s="15">
        <f t="shared" si="82"/>
        <v>0</v>
      </c>
      <c r="L398" s="15"/>
      <c r="M398" s="14">
        <v>1</v>
      </c>
      <c r="N398" s="14">
        <v>1</v>
      </c>
      <c r="O398" s="16">
        <v>1</v>
      </c>
      <c r="P398" s="16" t="str">
        <f>+_xlfn.XLOOKUP(F398,'[1]x METAS'!$X$3:$X$408,'[1]x METAS'!$AD$3:$AD$408,FALSE,0,1)</f>
        <v>Realizar 4 actividades de fortalecimiento empresarial de nuevas tecnologías</v>
      </c>
      <c r="Q398" s="17" t="b">
        <f>+_xlfn.XLOOKUP(P398,[2]Sheet!$C$6:$C$2261,[2]Sheet!$G$6:$G$2261,FALSE,0,1)</f>
        <v>0</v>
      </c>
      <c r="R398" s="16"/>
      <c r="S398" s="16"/>
      <c r="T398" s="16"/>
      <c r="U398" s="16"/>
      <c r="V398" s="16"/>
      <c r="W398" s="19"/>
      <c r="X398" s="19"/>
      <c r="Y398" s="19"/>
      <c r="Z398" s="19"/>
      <c r="AA398" s="19"/>
      <c r="AB398" s="19"/>
      <c r="AC398" s="19"/>
      <c r="AD398" s="19"/>
      <c r="AE398" s="19"/>
      <c r="AF398" s="19"/>
      <c r="AG398" s="19"/>
      <c r="AH398" s="19"/>
      <c r="AI398" s="19"/>
      <c r="AJ398" s="12"/>
      <c r="AK398" s="19" t="str">
        <f t="shared" si="74"/>
        <v/>
      </c>
      <c r="AL398" s="43"/>
      <c r="AM398" s="19"/>
      <c r="AN398" s="19"/>
      <c r="AO398" s="19"/>
      <c r="AP398" s="19"/>
      <c r="AQ398" s="43"/>
      <c r="AR398" s="19"/>
      <c r="AS398" s="19"/>
      <c r="AT398" s="19"/>
      <c r="AU398" s="19"/>
      <c r="AV398" s="19"/>
      <c r="AW398" s="19"/>
      <c r="AX398" s="19"/>
      <c r="AY398" s="19"/>
      <c r="AZ398" s="19" t="str">
        <f t="shared" si="75"/>
        <v/>
      </c>
      <c r="BA398" s="44">
        <v>12600000</v>
      </c>
      <c r="BB398" s="19"/>
      <c r="BC398" s="19"/>
      <c r="BD398" s="19"/>
      <c r="BE398" s="19"/>
      <c r="BF398" s="19"/>
      <c r="BG398" s="19"/>
      <c r="BH398" s="19"/>
      <c r="BI398" s="19"/>
      <c r="BJ398" s="19"/>
      <c r="BK398" s="19"/>
      <c r="BL398" s="19"/>
      <c r="BM398" s="19"/>
      <c r="BN398" s="19"/>
      <c r="BO398" s="19">
        <f t="shared" si="76"/>
        <v>12600000</v>
      </c>
      <c r="BP398" s="44">
        <v>12600000</v>
      </c>
      <c r="BQ398" s="19"/>
      <c r="BR398" s="19"/>
      <c r="BS398" s="19"/>
      <c r="BT398" s="19"/>
      <c r="BU398" s="19"/>
      <c r="BV398" s="19"/>
      <c r="BW398" s="19"/>
      <c r="BX398" s="19"/>
      <c r="BY398" s="19"/>
      <c r="BZ398" s="19"/>
      <c r="CA398" s="19"/>
      <c r="CB398" s="19"/>
      <c r="CC398" s="24" t="s">
        <v>102</v>
      </c>
      <c r="CD398" s="19">
        <f t="shared" si="77"/>
        <v>12600000</v>
      </c>
      <c r="CE398" s="20">
        <v>2024258990006</v>
      </c>
      <c r="CF398" s="48" t="str">
        <f>+_xlfn.XLOOKUP(P398,'[1]x METAS'!$AD$3:$AD$408,'[1]x METAS'!$AF$3:$AF$408,FALSE,0,1)</f>
        <v>Secretaría de Desarrollo Económico y Turismo</v>
      </c>
    </row>
    <row r="399" spans="1:84" hidden="1" x14ac:dyDescent="0.25">
      <c r="A399" s="49" t="s">
        <v>1362</v>
      </c>
      <c r="B399" s="30" t="s">
        <v>890</v>
      </c>
      <c r="C399" s="30" t="s">
        <v>891</v>
      </c>
      <c r="D399" s="13" t="s">
        <v>1363</v>
      </c>
      <c r="E399" s="12" t="s">
        <v>183</v>
      </c>
      <c r="F399" s="12" t="s">
        <v>1364</v>
      </c>
      <c r="G399" s="14">
        <v>50</v>
      </c>
      <c r="H399" s="12" t="s">
        <v>91</v>
      </c>
      <c r="I399" s="14">
        <v>10</v>
      </c>
      <c r="J399" s="14"/>
      <c r="K399" s="15">
        <f t="shared" si="82"/>
        <v>0</v>
      </c>
      <c r="L399" s="15"/>
      <c r="M399" s="14">
        <v>15</v>
      </c>
      <c r="N399" s="14">
        <v>15</v>
      </c>
      <c r="O399" s="16">
        <v>10</v>
      </c>
      <c r="P399" s="16" t="str">
        <f>+_xlfn.XLOOKUP(F399,'[1]x METAS'!$X$3:$X$408,'[1]x METAS'!$AD$3:$AD$408,FALSE,0,1)</f>
        <v xml:space="preserve">Realizar 50 capacitaciones a unidades productivas en los diferentes sectores, enfocados a segmentos de productividad y competitividad </v>
      </c>
      <c r="Q399" s="17" t="b">
        <f>+_xlfn.XLOOKUP(P399,[2]Sheet!$C$6:$C$2261,[2]Sheet!$G$6:$G$2261,FALSE,0,1)</f>
        <v>0</v>
      </c>
      <c r="R399" s="16"/>
      <c r="S399" s="16"/>
      <c r="T399" s="16"/>
      <c r="U399" s="16"/>
      <c r="V399" s="16"/>
      <c r="W399" s="19"/>
      <c r="X399" s="19"/>
      <c r="Y399" s="19"/>
      <c r="Z399" s="19"/>
      <c r="AA399" s="19"/>
      <c r="AB399" s="19"/>
      <c r="AC399" s="19"/>
      <c r="AD399" s="19"/>
      <c r="AE399" s="19"/>
      <c r="AF399" s="19"/>
      <c r="AG399" s="19"/>
      <c r="AH399" s="19"/>
      <c r="AI399" s="19"/>
      <c r="AJ399" s="12"/>
      <c r="AK399" s="19" t="str">
        <f t="shared" si="74"/>
        <v/>
      </c>
      <c r="AL399" s="43">
        <v>10000000</v>
      </c>
      <c r="AM399" s="19"/>
      <c r="AN399" s="19"/>
      <c r="AO399" s="19"/>
      <c r="AP399" s="19"/>
      <c r="AQ399" s="43"/>
      <c r="AR399" s="19"/>
      <c r="AS399" s="19"/>
      <c r="AT399" s="19"/>
      <c r="AU399" s="19"/>
      <c r="AV399" s="19"/>
      <c r="AW399" s="19"/>
      <c r="AX399" s="19"/>
      <c r="AY399" s="19"/>
      <c r="AZ399" s="19">
        <f t="shared" si="75"/>
        <v>10000000</v>
      </c>
      <c r="BA399" s="44">
        <v>173250000</v>
      </c>
      <c r="BB399" s="19"/>
      <c r="BC399" s="19"/>
      <c r="BD399" s="19"/>
      <c r="BE399" s="19"/>
      <c r="BF399" s="19"/>
      <c r="BG399" s="19"/>
      <c r="BH399" s="19"/>
      <c r="BI399" s="19"/>
      <c r="BJ399" s="19"/>
      <c r="BK399" s="19"/>
      <c r="BL399" s="19"/>
      <c r="BM399" s="19"/>
      <c r="BN399" s="19"/>
      <c r="BO399" s="19">
        <f t="shared" si="76"/>
        <v>173250000</v>
      </c>
      <c r="BP399" s="44">
        <v>173250000</v>
      </c>
      <c r="BQ399" s="19"/>
      <c r="BR399" s="19"/>
      <c r="BS399" s="19"/>
      <c r="BT399" s="19"/>
      <c r="BU399" s="19"/>
      <c r="BV399" s="19"/>
      <c r="BW399" s="19"/>
      <c r="BX399" s="19"/>
      <c r="BY399" s="19"/>
      <c r="BZ399" s="19"/>
      <c r="CA399" s="19"/>
      <c r="CB399" s="19"/>
      <c r="CC399" s="24" t="s">
        <v>102</v>
      </c>
      <c r="CD399" s="19">
        <f t="shared" si="77"/>
        <v>173250000</v>
      </c>
      <c r="CE399" s="20">
        <v>2024258990007</v>
      </c>
      <c r="CF399" s="48" t="str">
        <f>+_xlfn.XLOOKUP(P399,'[1]x METAS'!$AD$3:$AD$408,'[1]x METAS'!$AF$3:$AF$408,FALSE,0,1)</f>
        <v>Secretaría de Desarrollo Económico y Turismo</v>
      </c>
    </row>
    <row r="400" spans="1:84" hidden="1" x14ac:dyDescent="0.25">
      <c r="A400" s="49" t="s">
        <v>1365</v>
      </c>
      <c r="B400" s="30" t="s">
        <v>890</v>
      </c>
      <c r="C400" s="30" t="s">
        <v>891</v>
      </c>
      <c r="D400" s="13" t="s">
        <v>1366</v>
      </c>
      <c r="E400" s="12" t="s">
        <v>1367</v>
      </c>
      <c r="F400" s="12" t="s">
        <v>1367</v>
      </c>
      <c r="G400" s="14">
        <v>16000</v>
      </c>
      <c r="H400" s="12" t="s">
        <v>91</v>
      </c>
      <c r="I400" s="14">
        <v>3000</v>
      </c>
      <c r="J400" s="14"/>
      <c r="K400" s="15">
        <f t="shared" si="82"/>
        <v>0</v>
      </c>
      <c r="L400" s="15"/>
      <c r="M400" s="14">
        <v>4500</v>
      </c>
      <c r="N400" s="14">
        <v>4500</v>
      </c>
      <c r="O400" s="16">
        <v>4000</v>
      </c>
      <c r="P400" s="16" t="str">
        <f>+_xlfn.XLOOKUP(F400,'[1]x METAS'!$X$3:$X$408,'[1]x METAS'!$AD$3:$AD$408,FALSE,0,1)</f>
        <v>Orientar laboralmente a 16000 personas</v>
      </c>
      <c r="Q400" s="17" t="b">
        <f>+_xlfn.XLOOKUP(P400,[2]Sheet!$C$6:$C$2261,[2]Sheet!$G$6:$G$2261,FALSE,0,1)</f>
        <v>0</v>
      </c>
      <c r="R400" s="16"/>
      <c r="S400" s="16"/>
      <c r="T400" s="16"/>
      <c r="U400" s="16"/>
      <c r="V400" s="16"/>
      <c r="W400" s="19"/>
      <c r="X400" s="19"/>
      <c r="Y400" s="19"/>
      <c r="Z400" s="19"/>
      <c r="AA400" s="19"/>
      <c r="AB400" s="19"/>
      <c r="AC400" s="19"/>
      <c r="AD400" s="19"/>
      <c r="AE400" s="19"/>
      <c r="AF400" s="19"/>
      <c r="AG400" s="19"/>
      <c r="AH400" s="19"/>
      <c r="AI400" s="19"/>
      <c r="AJ400" s="12"/>
      <c r="AK400" s="19" t="str">
        <f t="shared" si="74"/>
        <v/>
      </c>
      <c r="AL400" s="43">
        <v>130800000</v>
      </c>
      <c r="AM400" s="19"/>
      <c r="AN400" s="19"/>
      <c r="AO400" s="19"/>
      <c r="AP400" s="19"/>
      <c r="AQ400" s="19"/>
      <c r="AR400" s="19"/>
      <c r="AS400" s="19"/>
      <c r="AT400" s="19"/>
      <c r="AU400" s="19"/>
      <c r="AV400" s="19"/>
      <c r="AW400" s="19"/>
      <c r="AX400" s="19"/>
      <c r="AY400" s="19"/>
      <c r="AZ400" s="19">
        <f t="shared" si="75"/>
        <v>130800000</v>
      </c>
      <c r="BA400" s="44">
        <v>2625000</v>
      </c>
      <c r="BB400" s="19"/>
      <c r="BC400" s="19"/>
      <c r="BD400" s="19"/>
      <c r="BE400" s="19"/>
      <c r="BF400" s="19"/>
      <c r="BG400" s="19"/>
      <c r="BH400" s="19"/>
      <c r="BI400" s="19"/>
      <c r="BJ400" s="19"/>
      <c r="BK400" s="19"/>
      <c r="BL400" s="19"/>
      <c r="BM400" s="19"/>
      <c r="BN400" s="19"/>
      <c r="BO400" s="19">
        <f t="shared" si="76"/>
        <v>2625000</v>
      </c>
      <c r="BP400" s="44">
        <v>2625000</v>
      </c>
      <c r="BQ400" s="19"/>
      <c r="BR400" s="19"/>
      <c r="BS400" s="19"/>
      <c r="BT400" s="19"/>
      <c r="BU400" s="19"/>
      <c r="BV400" s="19"/>
      <c r="BW400" s="19"/>
      <c r="BX400" s="19"/>
      <c r="BY400" s="19"/>
      <c r="BZ400" s="19"/>
      <c r="CA400" s="19"/>
      <c r="CB400" s="19"/>
      <c r="CC400" s="24" t="s">
        <v>102</v>
      </c>
      <c r="CD400" s="19">
        <f t="shared" si="77"/>
        <v>2625000</v>
      </c>
      <c r="CE400" s="20">
        <v>2024258990007</v>
      </c>
      <c r="CF400" s="48" t="str">
        <f>+_xlfn.XLOOKUP(P400,'[1]x METAS'!$AD$3:$AD$408,'[1]x METAS'!$AF$3:$AF$408,FALSE,0,1)</f>
        <v>Secretaría de Desarrollo Económico y Turismo</v>
      </c>
    </row>
    <row r="401" spans="1:84" hidden="1" x14ac:dyDescent="0.25">
      <c r="A401" s="49" t="s">
        <v>1368</v>
      </c>
      <c r="B401" s="30" t="s">
        <v>890</v>
      </c>
      <c r="C401" s="30" t="s">
        <v>891</v>
      </c>
      <c r="D401" s="13" t="s">
        <v>1369</v>
      </c>
      <c r="E401" s="12" t="s">
        <v>1370</v>
      </c>
      <c r="F401" s="12" t="s">
        <v>1371</v>
      </c>
      <c r="G401" s="14">
        <v>720</v>
      </c>
      <c r="H401" s="12" t="s">
        <v>91</v>
      </c>
      <c r="I401" s="14">
        <v>180</v>
      </c>
      <c r="J401" s="14"/>
      <c r="K401" s="15">
        <f t="shared" si="82"/>
        <v>0</v>
      </c>
      <c r="L401" s="15"/>
      <c r="M401" s="14">
        <v>200</v>
      </c>
      <c r="N401" s="14">
        <v>200</v>
      </c>
      <c r="O401" s="16">
        <v>140</v>
      </c>
      <c r="P401" s="16" t="str">
        <f>+_xlfn.XLOOKUP(F401,'[1]x METAS'!$X$3:$X$408,'[1]x METAS'!$AD$3:$AD$408,FALSE,0,1)</f>
        <v>Capacitar a 720 personas en habilidades y competencias laborales</v>
      </c>
      <c r="Q401" s="17" t="b">
        <f>+_xlfn.XLOOKUP(P401,[2]Sheet!$C$6:$C$2261,[2]Sheet!$G$6:$G$2261,FALSE,0,1)</f>
        <v>0</v>
      </c>
      <c r="R401" s="16"/>
      <c r="S401" s="16"/>
      <c r="T401" s="16"/>
      <c r="U401" s="16"/>
      <c r="V401" s="16"/>
      <c r="W401" s="19"/>
      <c r="X401" s="19"/>
      <c r="Y401" s="19"/>
      <c r="Z401" s="19"/>
      <c r="AA401" s="19"/>
      <c r="AB401" s="19"/>
      <c r="AC401" s="19"/>
      <c r="AD401" s="19"/>
      <c r="AE401" s="19"/>
      <c r="AF401" s="19"/>
      <c r="AG401" s="19"/>
      <c r="AH401" s="19"/>
      <c r="AI401" s="19"/>
      <c r="AJ401" s="12"/>
      <c r="AK401" s="19" t="str">
        <f t="shared" si="74"/>
        <v/>
      </c>
      <c r="AL401" s="43">
        <v>22400000</v>
      </c>
      <c r="AM401" s="19"/>
      <c r="AN401" s="19"/>
      <c r="AO401" s="19"/>
      <c r="AP401" s="19"/>
      <c r="AQ401" s="19"/>
      <c r="AR401" s="19"/>
      <c r="AS401" s="19"/>
      <c r="AT401" s="19"/>
      <c r="AU401" s="19"/>
      <c r="AV401" s="19"/>
      <c r="AW401" s="19"/>
      <c r="AX401" s="19"/>
      <c r="AY401" s="19"/>
      <c r="AZ401" s="19">
        <f t="shared" si="75"/>
        <v>22400000</v>
      </c>
      <c r="BA401" s="44">
        <v>31500000</v>
      </c>
      <c r="BB401" s="19"/>
      <c r="BC401" s="19"/>
      <c r="BD401" s="19"/>
      <c r="BE401" s="19"/>
      <c r="BF401" s="19"/>
      <c r="BG401" s="19"/>
      <c r="BH401" s="19"/>
      <c r="BI401" s="19"/>
      <c r="BJ401" s="19"/>
      <c r="BK401" s="19"/>
      <c r="BL401" s="19"/>
      <c r="BM401" s="19"/>
      <c r="BN401" s="19"/>
      <c r="BO401" s="19">
        <f t="shared" si="76"/>
        <v>31500000</v>
      </c>
      <c r="BP401" s="44">
        <v>31500000</v>
      </c>
      <c r="BQ401" s="19"/>
      <c r="BR401" s="19"/>
      <c r="BS401" s="19"/>
      <c r="BT401" s="19"/>
      <c r="BU401" s="19"/>
      <c r="BV401" s="19"/>
      <c r="BW401" s="19"/>
      <c r="BX401" s="19"/>
      <c r="BY401" s="19"/>
      <c r="BZ401" s="19"/>
      <c r="CA401" s="19"/>
      <c r="CB401" s="19"/>
      <c r="CC401" s="24" t="s">
        <v>102</v>
      </c>
      <c r="CD401" s="19">
        <f t="shared" si="77"/>
        <v>31500000</v>
      </c>
      <c r="CE401" s="20">
        <v>2024258990007</v>
      </c>
      <c r="CF401" s="48" t="str">
        <f>+_xlfn.XLOOKUP(P401,'[1]x METAS'!$AD$3:$AD$408,'[1]x METAS'!$AF$3:$AF$408,FALSE,0,1)</f>
        <v>Secretaría de Desarrollo Económico y Turismo</v>
      </c>
    </row>
    <row r="402" spans="1:84" hidden="1" x14ac:dyDescent="0.25">
      <c r="A402" s="49" t="s">
        <v>1372</v>
      </c>
      <c r="B402" s="30" t="s">
        <v>890</v>
      </c>
      <c r="C402" s="30" t="s">
        <v>891</v>
      </c>
      <c r="D402" s="13" t="s">
        <v>1373</v>
      </c>
      <c r="E402" s="12" t="s">
        <v>1374</v>
      </c>
      <c r="F402" s="12" t="s">
        <v>1375</v>
      </c>
      <c r="G402" s="14">
        <v>100</v>
      </c>
      <c r="H402" s="12" t="s">
        <v>91</v>
      </c>
      <c r="I402" s="14">
        <v>25</v>
      </c>
      <c r="J402" s="14"/>
      <c r="K402" s="15">
        <f t="shared" si="82"/>
        <v>0</v>
      </c>
      <c r="L402" s="15"/>
      <c r="M402" s="14">
        <v>25</v>
      </c>
      <c r="N402" s="14">
        <v>25</v>
      </c>
      <c r="O402" s="16">
        <v>25</v>
      </c>
      <c r="P402" s="16" t="str">
        <f>+_xlfn.XLOOKUP(F402,'[1]x METAS'!$X$3:$X$408,'[1]x METAS'!$AD$3:$AD$408,FALSE,0,1)</f>
        <v>Sensibilizar a 100 empresas en estrategias para promover y prevenir el trabajo infantil y la inclusión laboral de población vulnerable</v>
      </c>
      <c r="Q402" s="17" t="b">
        <f>+_xlfn.XLOOKUP(P402,[2]Sheet!$C$6:$C$2261,[2]Sheet!$G$6:$G$2261,FALSE,0,1)</f>
        <v>0</v>
      </c>
      <c r="R402" s="16"/>
      <c r="S402" s="16"/>
      <c r="T402" s="16"/>
      <c r="U402" s="16"/>
      <c r="V402" s="16"/>
      <c r="W402" s="19"/>
      <c r="X402" s="19"/>
      <c r="Y402" s="19"/>
      <c r="Z402" s="19"/>
      <c r="AA402" s="19"/>
      <c r="AB402" s="19"/>
      <c r="AC402" s="19"/>
      <c r="AD402" s="19"/>
      <c r="AE402" s="19"/>
      <c r="AF402" s="19"/>
      <c r="AG402" s="19"/>
      <c r="AH402" s="19"/>
      <c r="AI402" s="19"/>
      <c r="AJ402" s="12"/>
      <c r="AK402" s="19" t="str">
        <f t="shared" si="74"/>
        <v/>
      </c>
      <c r="AL402" s="43">
        <v>22400000</v>
      </c>
      <c r="AM402" s="19"/>
      <c r="AN402" s="19"/>
      <c r="AO402" s="19"/>
      <c r="AP402" s="19"/>
      <c r="AQ402" s="19"/>
      <c r="AR402" s="19"/>
      <c r="AS402" s="19"/>
      <c r="AT402" s="19"/>
      <c r="AU402" s="19"/>
      <c r="AV402" s="19"/>
      <c r="AW402" s="19"/>
      <c r="AX402" s="19"/>
      <c r="AY402" s="19"/>
      <c r="AZ402" s="19">
        <f t="shared" si="75"/>
        <v>22400000</v>
      </c>
      <c r="BA402" s="44">
        <v>31500000</v>
      </c>
      <c r="BB402" s="19"/>
      <c r="BC402" s="19"/>
      <c r="BD402" s="19"/>
      <c r="BE402" s="19"/>
      <c r="BF402" s="19"/>
      <c r="BG402" s="19"/>
      <c r="BH402" s="19"/>
      <c r="BI402" s="19"/>
      <c r="BJ402" s="19"/>
      <c r="BK402" s="19"/>
      <c r="BL402" s="19"/>
      <c r="BM402" s="19"/>
      <c r="BN402" s="19"/>
      <c r="BO402" s="19">
        <f t="shared" si="76"/>
        <v>31500000</v>
      </c>
      <c r="BP402" s="44">
        <v>31500000</v>
      </c>
      <c r="BQ402" s="19"/>
      <c r="BR402" s="19"/>
      <c r="BS402" s="19"/>
      <c r="BT402" s="19"/>
      <c r="BU402" s="19"/>
      <c r="BV402" s="19"/>
      <c r="BW402" s="19"/>
      <c r="BX402" s="19"/>
      <c r="BY402" s="19"/>
      <c r="BZ402" s="19"/>
      <c r="CA402" s="19"/>
      <c r="CB402" s="19"/>
      <c r="CC402" s="24" t="s">
        <v>102</v>
      </c>
      <c r="CD402" s="19">
        <f t="shared" si="77"/>
        <v>31500000</v>
      </c>
      <c r="CE402" s="20">
        <v>2024258990006</v>
      </c>
      <c r="CF402" s="48" t="str">
        <f>+_xlfn.XLOOKUP(P402,'[1]x METAS'!$AD$3:$AD$408,'[1]x METAS'!$AF$3:$AF$408,FALSE,0,1)</f>
        <v>Secretaría de Desarrollo Económico y Turismo</v>
      </c>
    </row>
    <row r="403" spans="1:84" hidden="1" x14ac:dyDescent="0.25">
      <c r="A403" s="49" t="s">
        <v>1376</v>
      </c>
      <c r="B403" s="30" t="s">
        <v>890</v>
      </c>
      <c r="C403" s="30" t="s">
        <v>891</v>
      </c>
      <c r="D403" s="13" t="s">
        <v>1377</v>
      </c>
      <c r="E403" s="12" t="s">
        <v>228</v>
      </c>
      <c r="F403" s="12" t="s">
        <v>1378</v>
      </c>
      <c r="G403" s="14">
        <v>220</v>
      </c>
      <c r="H403" s="12" t="s">
        <v>91</v>
      </c>
      <c r="I403" s="14">
        <v>55</v>
      </c>
      <c r="J403" s="14"/>
      <c r="K403" s="15">
        <f t="shared" si="82"/>
        <v>0</v>
      </c>
      <c r="L403" s="15"/>
      <c r="M403" s="14">
        <v>55</v>
      </c>
      <c r="N403" s="14">
        <v>55</v>
      </c>
      <c r="O403" s="16">
        <v>55</v>
      </c>
      <c r="P403" s="16" t="str">
        <f>+_xlfn.XLOOKUP(F403,'[1]x METAS'!$X$3:$X$408,'[1]x METAS'!$AD$3:$AD$408,FALSE,0,1)</f>
        <v>Beneficiar a 220 estudiantes con la Cátedra de Turismo</v>
      </c>
      <c r="Q403" s="17" t="b">
        <f>+_xlfn.XLOOKUP(P403,[2]Sheet!$C$6:$C$2261,[2]Sheet!$G$6:$G$2261,FALSE,0,1)</f>
        <v>0</v>
      </c>
      <c r="R403" s="16"/>
      <c r="S403" s="16"/>
      <c r="T403" s="16"/>
      <c r="U403" s="16"/>
      <c r="V403" s="16"/>
      <c r="W403" s="19"/>
      <c r="X403" s="19"/>
      <c r="Y403" s="19"/>
      <c r="Z403" s="19"/>
      <c r="AA403" s="19"/>
      <c r="AB403" s="19"/>
      <c r="AC403" s="19"/>
      <c r="AD403" s="19"/>
      <c r="AE403" s="19"/>
      <c r="AF403" s="19"/>
      <c r="AG403" s="19"/>
      <c r="AH403" s="19"/>
      <c r="AI403" s="19"/>
      <c r="AJ403" s="12"/>
      <c r="AK403" s="19" t="str">
        <f t="shared" si="74"/>
        <v/>
      </c>
      <c r="AL403" s="43"/>
      <c r="AM403" s="19"/>
      <c r="AN403" s="19"/>
      <c r="AO403" s="19"/>
      <c r="AP403" s="19"/>
      <c r="AQ403" s="19"/>
      <c r="AR403" s="19"/>
      <c r="AS403" s="19"/>
      <c r="AT403" s="19"/>
      <c r="AU403" s="19"/>
      <c r="AV403" s="19"/>
      <c r="AW403" s="19"/>
      <c r="AX403" s="19"/>
      <c r="AY403" s="19"/>
      <c r="AZ403" s="19" t="str">
        <f t="shared" si="75"/>
        <v/>
      </c>
      <c r="BA403" s="44">
        <v>0</v>
      </c>
      <c r="BB403" s="19"/>
      <c r="BC403" s="19"/>
      <c r="BD403" s="19"/>
      <c r="BE403" s="19"/>
      <c r="BF403" s="19"/>
      <c r="BG403" s="19"/>
      <c r="BH403" s="19"/>
      <c r="BI403" s="19"/>
      <c r="BJ403" s="19"/>
      <c r="BK403" s="19"/>
      <c r="BL403" s="19"/>
      <c r="BM403" s="19"/>
      <c r="BN403" s="19"/>
      <c r="BO403" s="19">
        <f t="shared" si="76"/>
        <v>0</v>
      </c>
      <c r="BP403" s="44">
        <v>0</v>
      </c>
      <c r="BQ403" s="19"/>
      <c r="BR403" s="19"/>
      <c r="BS403" s="19"/>
      <c r="BT403" s="19"/>
      <c r="BU403" s="19"/>
      <c r="BV403" s="19"/>
      <c r="BW403" s="19"/>
      <c r="BX403" s="19"/>
      <c r="BY403" s="19"/>
      <c r="BZ403" s="19"/>
      <c r="CA403" s="19"/>
      <c r="CB403" s="19"/>
      <c r="CC403" s="24" t="s">
        <v>102</v>
      </c>
      <c r="CD403" s="19">
        <f t="shared" si="77"/>
        <v>0</v>
      </c>
      <c r="CE403" s="20">
        <v>2024258990006</v>
      </c>
      <c r="CF403" s="48" t="str">
        <f>+_xlfn.XLOOKUP(P403,'[1]x METAS'!$AD$3:$AD$408,'[1]x METAS'!$AF$3:$AF$408,FALSE,0,1)</f>
        <v>Secretaría de Desarrollo Económico y Turismo</v>
      </c>
    </row>
    <row r="404" spans="1:84" hidden="1" x14ac:dyDescent="0.25">
      <c r="A404" s="49" t="s">
        <v>1379</v>
      </c>
      <c r="B404" s="30" t="s">
        <v>890</v>
      </c>
      <c r="C404" s="30" t="s">
        <v>891</v>
      </c>
      <c r="D404" s="13" t="s">
        <v>1380</v>
      </c>
      <c r="E404" s="12" t="s">
        <v>466</v>
      </c>
      <c r="F404" s="12" t="s">
        <v>1381</v>
      </c>
      <c r="G404" s="14">
        <v>26</v>
      </c>
      <c r="H404" s="12" t="s">
        <v>114</v>
      </c>
      <c r="I404" s="14">
        <v>26</v>
      </c>
      <c r="J404" s="14"/>
      <c r="K404" s="15">
        <f t="shared" si="82"/>
        <v>0</v>
      </c>
      <c r="L404" s="15"/>
      <c r="M404" s="14">
        <v>26</v>
      </c>
      <c r="N404" s="14">
        <v>26</v>
      </c>
      <c r="O404" s="16">
        <v>26</v>
      </c>
      <c r="P404" s="16" t="str">
        <f>+_xlfn.XLOOKUP(F404,'[1]x METAS'!$X$3:$X$408,'[1]x METAS'!$AD$3:$AD$408,FALSE,0,1)</f>
        <v xml:space="preserve">Implementar 26 metas del Plan de Desarrollo Turístico Prospectivo 2029 (PDTP) Acuerdo 09 de 28 de noviembre de 2019. </v>
      </c>
      <c r="Q404" s="17">
        <f>+_xlfn.XLOOKUP(P404,[2]Sheet!$C$6:$C$2261,[2]Sheet!$G$6:$G$2261,FALSE,0,1)</f>
        <v>10767083800.139999</v>
      </c>
      <c r="R404" s="18">
        <f>+_xlfn.XLOOKUP(P404,[2]Sheet!$C$2:$C$2261,[2]Sheet!$J$2:$J$2261,FALSE,0,1)</f>
        <v>4925862075.9200001</v>
      </c>
      <c r="S404" s="15">
        <f>+R404/Q404</f>
        <v>0.45749268486755451</v>
      </c>
      <c r="T404" s="15"/>
      <c r="U404" s="15"/>
      <c r="V404" s="15"/>
      <c r="W404" s="19">
        <v>9413083800.1399994</v>
      </c>
      <c r="X404" s="19"/>
      <c r="Y404" s="19"/>
      <c r="Z404" s="19"/>
      <c r="AA404" s="19"/>
      <c r="AB404" s="19"/>
      <c r="AC404" s="19"/>
      <c r="AD404" s="19"/>
      <c r="AE404" s="19"/>
      <c r="AF404" s="19"/>
      <c r="AG404" s="19"/>
      <c r="AH404" s="19"/>
      <c r="AI404" s="19"/>
      <c r="AJ404" s="12"/>
      <c r="AK404" s="19">
        <f t="shared" si="74"/>
        <v>9413083800.1399994</v>
      </c>
      <c r="AL404" s="43">
        <f>92750000+22320000000</f>
        <v>22412750000</v>
      </c>
      <c r="AM404" s="19"/>
      <c r="AN404" s="19"/>
      <c r="AO404" s="19"/>
      <c r="AP404" s="19"/>
      <c r="AQ404" s="19"/>
      <c r="AR404" s="19"/>
      <c r="AS404" s="19"/>
      <c r="AT404" s="19"/>
      <c r="AU404" s="19"/>
      <c r="AV404" s="19"/>
      <c r="AW404" s="19"/>
      <c r="AX404" s="19"/>
      <c r="AY404" s="19"/>
      <c r="AZ404" s="19">
        <f t="shared" si="75"/>
        <v>22412750000</v>
      </c>
      <c r="BA404" s="44">
        <v>1800000000</v>
      </c>
      <c r="BB404" s="19"/>
      <c r="BC404" s="19"/>
      <c r="BD404" s="19"/>
      <c r="BE404" s="19"/>
      <c r="BF404" s="19"/>
      <c r="BG404" s="19"/>
      <c r="BH404" s="19"/>
      <c r="BI404" s="19"/>
      <c r="BJ404" s="19"/>
      <c r="BK404" s="19"/>
      <c r="BL404" s="19"/>
      <c r="BM404" s="19"/>
      <c r="BN404" s="19"/>
      <c r="BO404" s="19">
        <f t="shared" si="76"/>
        <v>1800000000</v>
      </c>
      <c r="BP404" s="44">
        <v>1800000000</v>
      </c>
      <c r="BQ404" s="19"/>
      <c r="BR404" s="19"/>
      <c r="BS404" s="19"/>
      <c r="BT404" s="19"/>
      <c r="BU404" s="19"/>
      <c r="BV404" s="19"/>
      <c r="BW404" s="19"/>
      <c r="BX404" s="19"/>
      <c r="BY404" s="19"/>
      <c r="BZ404" s="19"/>
      <c r="CA404" s="19"/>
      <c r="CB404" s="19"/>
      <c r="CC404" s="24" t="s">
        <v>102</v>
      </c>
      <c r="CD404" s="19">
        <f t="shared" si="77"/>
        <v>1800000000</v>
      </c>
      <c r="CE404" s="20">
        <v>2024258990006</v>
      </c>
      <c r="CF404" s="48" t="str">
        <f>+_xlfn.XLOOKUP(P404,'[1]x METAS'!$AD$3:$AD$408,'[1]x METAS'!$AF$3:$AF$408,FALSE,0,1)</f>
        <v>Secretaría de Desarrollo Económico y Turismo</v>
      </c>
    </row>
    <row r="405" spans="1:84" hidden="1" x14ac:dyDescent="0.25">
      <c r="A405" s="49" t="s">
        <v>1382</v>
      </c>
      <c r="B405" s="30" t="s">
        <v>890</v>
      </c>
      <c r="C405" s="30" t="s">
        <v>891</v>
      </c>
      <c r="D405" s="13" t="s">
        <v>1383</v>
      </c>
      <c r="E405" s="12" t="s">
        <v>1384</v>
      </c>
      <c r="F405" s="12" t="s">
        <v>1385</v>
      </c>
      <c r="G405" s="14">
        <v>20</v>
      </c>
      <c r="H405" s="12" t="s">
        <v>91</v>
      </c>
      <c r="I405" s="14">
        <v>0</v>
      </c>
      <c r="J405" s="14"/>
      <c r="K405" s="15" t="e">
        <f t="shared" si="82"/>
        <v>#DIV/0!</v>
      </c>
      <c r="L405" s="15"/>
      <c r="M405" s="14">
        <v>7</v>
      </c>
      <c r="N405" s="14">
        <v>8</v>
      </c>
      <c r="O405" s="16">
        <v>5</v>
      </c>
      <c r="P405" s="16" t="str">
        <f>+_xlfn.XLOOKUP(F405,'[1]x METAS'!$X$3:$X$408,'[1]x METAS'!$AD$3:$AD$408,FALSE,0,1)</f>
        <v>Beneficiar a 20 prestadores de servicios turísticos a través de la Red de Apoyo a Ideas Innovadoras de Turismo RAIIT</v>
      </c>
      <c r="Q405" s="17" t="b">
        <f>+_xlfn.XLOOKUP(P405,[2]Sheet!$C$6:$C$2261,[2]Sheet!$G$6:$G$2261,FALSE,0,1)</f>
        <v>0</v>
      </c>
      <c r="R405" s="16"/>
      <c r="S405" s="16"/>
      <c r="T405" s="16"/>
      <c r="U405" s="16"/>
      <c r="V405" s="16"/>
      <c r="W405" s="19"/>
      <c r="X405" s="19"/>
      <c r="Y405" s="19"/>
      <c r="Z405" s="19"/>
      <c r="AA405" s="19"/>
      <c r="AB405" s="19"/>
      <c r="AC405" s="19"/>
      <c r="AD405" s="19"/>
      <c r="AE405" s="19"/>
      <c r="AF405" s="19"/>
      <c r="AG405" s="19"/>
      <c r="AH405" s="19"/>
      <c r="AI405" s="19"/>
      <c r="AJ405" s="12"/>
      <c r="AK405" s="19" t="str">
        <f t="shared" si="74"/>
        <v/>
      </c>
      <c r="AL405" s="43">
        <v>22400000</v>
      </c>
      <c r="AM405" s="19"/>
      <c r="AN405" s="19"/>
      <c r="AO405" s="19"/>
      <c r="AP405" s="19"/>
      <c r="AQ405" s="19"/>
      <c r="AR405" s="19"/>
      <c r="AS405" s="19"/>
      <c r="AT405" s="19"/>
      <c r="AU405" s="19"/>
      <c r="AV405" s="19"/>
      <c r="AW405" s="19"/>
      <c r="AX405" s="19"/>
      <c r="AY405" s="19"/>
      <c r="AZ405" s="19">
        <f t="shared" si="75"/>
        <v>22400000</v>
      </c>
      <c r="BA405" s="44">
        <v>0</v>
      </c>
      <c r="BB405" s="19"/>
      <c r="BC405" s="19"/>
      <c r="BD405" s="19"/>
      <c r="BE405" s="19"/>
      <c r="BF405" s="19"/>
      <c r="BG405" s="19"/>
      <c r="BH405" s="19"/>
      <c r="BI405" s="19"/>
      <c r="BJ405" s="19"/>
      <c r="BK405" s="19"/>
      <c r="BL405" s="19"/>
      <c r="BM405" s="19"/>
      <c r="BN405" s="19"/>
      <c r="BO405" s="19">
        <f t="shared" si="76"/>
        <v>0</v>
      </c>
      <c r="BP405" s="44">
        <v>0</v>
      </c>
      <c r="BQ405" s="19"/>
      <c r="BR405" s="19"/>
      <c r="BS405" s="19"/>
      <c r="BT405" s="19"/>
      <c r="BU405" s="19"/>
      <c r="BV405" s="19"/>
      <c r="BW405" s="19"/>
      <c r="BX405" s="19"/>
      <c r="BY405" s="19"/>
      <c r="BZ405" s="19"/>
      <c r="CA405" s="19"/>
      <c r="CB405" s="19"/>
      <c r="CC405" s="24" t="s">
        <v>102</v>
      </c>
      <c r="CD405" s="19">
        <f t="shared" si="77"/>
        <v>0</v>
      </c>
      <c r="CE405" s="20">
        <v>2024258990006</v>
      </c>
      <c r="CF405" s="48" t="str">
        <f>+_xlfn.XLOOKUP(P405,'[1]x METAS'!$AD$3:$AD$408,'[1]x METAS'!$AF$3:$AF$408,FALSE,0,1)</f>
        <v>Secretaría de Desarrollo Económico y Turismo</v>
      </c>
    </row>
    <row r="406" spans="1:84" hidden="1" x14ac:dyDescent="0.25">
      <c r="A406" s="49" t="s">
        <v>1386</v>
      </c>
      <c r="B406" s="30" t="s">
        <v>890</v>
      </c>
      <c r="C406" s="30" t="s">
        <v>891</v>
      </c>
      <c r="D406" s="13" t="s">
        <v>1387</v>
      </c>
      <c r="E406" s="12" t="s">
        <v>1388</v>
      </c>
      <c r="F406" s="12" t="s">
        <v>1389</v>
      </c>
      <c r="G406" s="14">
        <v>1</v>
      </c>
      <c r="H406" s="12" t="s">
        <v>114</v>
      </c>
      <c r="I406" s="14">
        <v>0.25</v>
      </c>
      <c r="J406" s="14"/>
      <c r="K406" s="15">
        <f t="shared" si="82"/>
        <v>0</v>
      </c>
      <c r="L406" s="15"/>
      <c r="M406" s="14">
        <v>0.5</v>
      </c>
      <c r="N406" s="14">
        <v>0.7</v>
      </c>
      <c r="O406" s="16">
        <v>1</v>
      </c>
      <c r="P406" s="16" t="str">
        <f>+_xlfn.XLOOKUP(F406,'[1]x METAS'!$X$3:$X$408,'[1]x METAS'!$AD$3:$AD$408,FALSE,0,1)</f>
        <v xml:space="preserve">Construir y habilitar el Paseo de La Esperanza </v>
      </c>
      <c r="Q406" s="17">
        <f>+_xlfn.XLOOKUP(P406,[2]Sheet!$C$6:$C$2261,[2]Sheet!$G$6:$G$2261,FALSE,0,1)</f>
        <v>300000000</v>
      </c>
      <c r="R406" s="18">
        <f>+_xlfn.XLOOKUP(P406,[2]Sheet!$C$2:$C$2261,[2]Sheet!$J$2:$J$2261,FALSE,0,1)</f>
        <v>0</v>
      </c>
      <c r="S406" s="15">
        <f>+R406/Q406</f>
        <v>0</v>
      </c>
      <c r="T406" s="15"/>
      <c r="U406" s="15"/>
      <c r="V406" s="15"/>
      <c r="W406" s="19"/>
      <c r="X406" s="19"/>
      <c r="Y406" s="19"/>
      <c r="Z406" s="19"/>
      <c r="AA406" s="19"/>
      <c r="AB406" s="19"/>
      <c r="AC406" s="19"/>
      <c r="AD406" s="19"/>
      <c r="AE406" s="19"/>
      <c r="AF406" s="19"/>
      <c r="AG406" s="19"/>
      <c r="AH406" s="19"/>
      <c r="AI406" s="19"/>
      <c r="AJ406" s="12"/>
      <c r="AK406" s="19" t="str">
        <f t="shared" si="74"/>
        <v/>
      </c>
      <c r="AL406" s="19"/>
      <c r="AM406" s="19"/>
      <c r="AN406" s="19"/>
      <c r="AO406" s="19"/>
      <c r="AP406" s="19"/>
      <c r="AQ406" s="19"/>
      <c r="AR406" s="19"/>
      <c r="AS406" s="19"/>
      <c r="AT406" s="19"/>
      <c r="AU406" s="19"/>
      <c r="AV406" s="19"/>
      <c r="AW406" s="19"/>
      <c r="AX406" s="19"/>
      <c r="AY406" s="19"/>
      <c r="AZ406" s="19" t="str">
        <f t="shared" si="75"/>
        <v/>
      </c>
      <c r="BA406" s="44">
        <v>0</v>
      </c>
      <c r="BB406" s="19"/>
      <c r="BC406" s="19"/>
      <c r="BD406" s="19"/>
      <c r="BE406" s="19"/>
      <c r="BF406" s="19"/>
      <c r="BG406" s="19"/>
      <c r="BH406" s="19"/>
      <c r="BI406" s="19"/>
      <c r="BJ406" s="19"/>
      <c r="BK406" s="19"/>
      <c r="BL406" s="19"/>
      <c r="BM406" s="19"/>
      <c r="BN406" s="19"/>
      <c r="BO406" s="19">
        <f t="shared" si="76"/>
        <v>0</v>
      </c>
      <c r="BP406" s="44">
        <v>0</v>
      </c>
      <c r="BQ406" s="19"/>
      <c r="BR406" s="19"/>
      <c r="BS406" s="19"/>
      <c r="BT406" s="19"/>
      <c r="BU406" s="19"/>
      <c r="BV406" s="19"/>
      <c r="BW406" s="19"/>
      <c r="BX406" s="19"/>
      <c r="BY406" s="19"/>
      <c r="BZ406" s="19"/>
      <c r="CA406" s="19"/>
      <c r="CB406" s="19"/>
      <c r="CC406" s="24" t="s">
        <v>102</v>
      </c>
      <c r="CD406" s="19">
        <f t="shared" si="77"/>
        <v>0</v>
      </c>
      <c r="CE406" s="20">
        <v>2024258990006</v>
      </c>
      <c r="CF406" s="48" t="str">
        <f>+_xlfn.XLOOKUP(P406,'[1]x METAS'!$AD$3:$AD$408,'[1]x METAS'!$AF$3:$AF$408,FALSE,0,1)</f>
        <v>Secretaría de Desarrollo Económico y Turismo</v>
      </c>
    </row>
    <row r="407" spans="1:84" hidden="1" x14ac:dyDescent="0.25">
      <c r="A407" s="49" t="s">
        <v>1390</v>
      </c>
      <c r="B407" s="30" t="s">
        <v>890</v>
      </c>
      <c r="C407" s="30" t="s">
        <v>891</v>
      </c>
      <c r="D407" s="13" t="s">
        <v>1391</v>
      </c>
      <c r="E407" s="12" t="s">
        <v>1392</v>
      </c>
      <c r="F407" s="12" t="s">
        <v>1393</v>
      </c>
      <c r="G407" s="14">
        <v>1</v>
      </c>
      <c r="H407" s="12" t="s">
        <v>91</v>
      </c>
      <c r="I407" s="14">
        <v>0</v>
      </c>
      <c r="J407" s="14"/>
      <c r="K407" s="15" t="e">
        <f t="shared" si="82"/>
        <v>#DIV/0!</v>
      </c>
      <c r="L407" s="15"/>
      <c r="M407" s="14">
        <v>1</v>
      </c>
      <c r="N407" s="14">
        <v>0</v>
      </c>
      <c r="O407" s="16">
        <v>0</v>
      </c>
      <c r="P407" s="16" t="str">
        <f>+_xlfn.XLOOKUP(F407,'[1]x METAS'!$X$3:$X$408,'[1]x METAS'!$AD$3:$AD$408,FALSE,0,1)</f>
        <v xml:space="preserve">Crear 1 estrategia para la promoción de Zipaquirá como destino fílmico </v>
      </c>
      <c r="Q407" s="17" t="b">
        <f>+_xlfn.XLOOKUP(P407,[2]Sheet!$C$6:$C$2261,[2]Sheet!$G$6:$G$2261,FALSE,0,1)</f>
        <v>0</v>
      </c>
      <c r="R407" s="16"/>
      <c r="S407" s="16"/>
      <c r="T407" s="16"/>
      <c r="U407" s="16"/>
      <c r="V407" s="16"/>
      <c r="W407" s="19"/>
      <c r="X407" s="19"/>
      <c r="Y407" s="19"/>
      <c r="Z407" s="19"/>
      <c r="AA407" s="19"/>
      <c r="AB407" s="19"/>
      <c r="AC407" s="19"/>
      <c r="AD407" s="19"/>
      <c r="AE407" s="19"/>
      <c r="AF407" s="19"/>
      <c r="AG407" s="19"/>
      <c r="AH407" s="19"/>
      <c r="AI407" s="19"/>
      <c r="AJ407" s="12"/>
      <c r="AK407" s="19" t="str">
        <f t="shared" si="74"/>
        <v/>
      </c>
      <c r="AL407" s="19"/>
      <c r="AM407" s="19"/>
      <c r="AN407" s="19"/>
      <c r="AO407" s="19"/>
      <c r="AP407" s="19"/>
      <c r="AQ407" s="19"/>
      <c r="AR407" s="19"/>
      <c r="AS407" s="19"/>
      <c r="AT407" s="19"/>
      <c r="AU407" s="19"/>
      <c r="AV407" s="19"/>
      <c r="AW407" s="19"/>
      <c r="AX407" s="19"/>
      <c r="AY407" s="19"/>
      <c r="AZ407" s="19" t="str">
        <f t="shared" si="75"/>
        <v/>
      </c>
      <c r="BA407" s="44">
        <v>14490000</v>
      </c>
      <c r="BB407" s="19"/>
      <c r="BC407" s="19"/>
      <c r="BD407" s="19"/>
      <c r="BE407" s="19"/>
      <c r="BF407" s="19"/>
      <c r="BG407" s="19"/>
      <c r="BH407" s="19"/>
      <c r="BI407" s="19"/>
      <c r="BJ407" s="19"/>
      <c r="BK407" s="19"/>
      <c r="BL407" s="19"/>
      <c r="BM407" s="19"/>
      <c r="BN407" s="19"/>
      <c r="BO407" s="19">
        <f t="shared" si="76"/>
        <v>14490000</v>
      </c>
      <c r="BP407" s="44">
        <v>14490000</v>
      </c>
      <c r="BQ407" s="19"/>
      <c r="BR407" s="19"/>
      <c r="BS407" s="19"/>
      <c r="BT407" s="19"/>
      <c r="BU407" s="19"/>
      <c r="BV407" s="19"/>
      <c r="BW407" s="19"/>
      <c r="BX407" s="19"/>
      <c r="BY407" s="19"/>
      <c r="BZ407" s="19"/>
      <c r="CA407" s="19"/>
      <c r="CB407" s="19"/>
      <c r="CC407" s="24" t="s">
        <v>102</v>
      </c>
      <c r="CD407" s="19">
        <f t="shared" si="77"/>
        <v>14490000</v>
      </c>
      <c r="CE407" s="20">
        <v>2024258990006</v>
      </c>
      <c r="CF407" s="48" t="str">
        <f>+_xlfn.XLOOKUP(P407,'[1]x METAS'!$AD$3:$AD$408,'[1]x METAS'!$AF$3:$AF$408,FALSE,0,1)</f>
        <v>Secretaría de Desarrollo Económico y Turismo</v>
      </c>
    </row>
    <row r="408" spans="1:84" hidden="1" x14ac:dyDescent="0.25">
      <c r="A408" s="49" t="s">
        <v>1394</v>
      </c>
      <c r="B408" s="30" t="s">
        <v>890</v>
      </c>
      <c r="C408" s="30" t="s">
        <v>891</v>
      </c>
      <c r="D408" s="13" t="s">
        <v>1395</v>
      </c>
      <c r="E408" s="12" t="s">
        <v>1396</v>
      </c>
      <c r="F408" s="12" t="s">
        <v>1397</v>
      </c>
      <c r="G408" s="14">
        <v>1</v>
      </c>
      <c r="H408" s="12" t="s">
        <v>114</v>
      </c>
      <c r="I408" s="14">
        <v>0</v>
      </c>
      <c r="J408" s="14"/>
      <c r="K408" s="15" t="e">
        <f t="shared" si="82"/>
        <v>#DIV/0!</v>
      </c>
      <c r="L408" s="15"/>
      <c r="M408" s="14">
        <v>0.25</v>
      </c>
      <c r="N408" s="14">
        <v>0.65</v>
      </c>
      <c r="O408" s="16">
        <v>1</v>
      </c>
      <c r="P408" s="16" t="str">
        <f>+_xlfn.XLOOKUP(F408,'[1]x METAS'!$X$3:$X$408,'[1]x METAS'!$AD$3:$AD$408,FALSE,0,1)</f>
        <v xml:space="preserve">Recuperar un (1) espacio para la función turística, comercial y de desarrollo económico del municipio  </v>
      </c>
      <c r="Q408" s="17" t="b">
        <f>+_xlfn.XLOOKUP(P408,[2]Sheet!$C$6:$C$2261,[2]Sheet!$G$6:$G$2261,FALSE,0,1)</f>
        <v>0</v>
      </c>
      <c r="R408" s="16"/>
      <c r="S408" s="16"/>
      <c r="T408" s="16"/>
      <c r="U408" s="16"/>
      <c r="V408" s="16"/>
      <c r="W408" s="19"/>
      <c r="X408" s="19"/>
      <c r="Y408" s="19"/>
      <c r="Z408" s="19"/>
      <c r="AA408" s="19"/>
      <c r="AB408" s="19"/>
      <c r="AC408" s="19"/>
      <c r="AD408" s="19"/>
      <c r="AE408" s="19"/>
      <c r="AF408" s="19"/>
      <c r="AG408" s="19"/>
      <c r="AH408" s="19"/>
      <c r="AI408" s="19"/>
      <c r="AJ408" s="12"/>
      <c r="AK408" s="19" t="str">
        <f t="shared" si="74"/>
        <v/>
      </c>
      <c r="AL408" s="19"/>
      <c r="AM408" s="19"/>
      <c r="AN408" s="19"/>
      <c r="AO408" s="19"/>
      <c r="AP408" s="19"/>
      <c r="AQ408" s="19"/>
      <c r="AR408" s="19"/>
      <c r="AS408" s="19"/>
      <c r="AT408" s="19"/>
      <c r="AU408" s="19"/>
      <c r="AV408" s="19"/>
      <c r="AW408" s="19"/>
      <c r="AX408" s="19"/>
      <c r="AY408" s="19"/>
      <c r="AZ408" s="19" t="str">
        <f t="shared" si="75"/>
        <v/>
      </c>
      <c r="BA408" s="44">
        <v>0</v>
      </c>
      <c r="BB408" s="19"/>
      <c r="BC408" s="19"/>
      <c r="BD408" s="19"/>
      <c r="BE408" s="19"/>
      <c r="BF408" s="19"/>
      <c r="BG408" s="19"/>
      <c r="BH408" s="19"/>
      <c r="BI408" s="19"/>
      <c r="BJ408" s="19"/>
      <c r="BK408" s="19"/>
      <c r="BL408" s="19"/>
      <c r="BM408" s="19"/>
      <c r="BN408" s="19"/>
      <c r="BO408" s="19">
        <f t="shared" si="76"/>
        <v>0</v>
      </c>
      <c r="BP408" s="44">
        <v>0</v>
      </c>
      <c r="BQ408" s="19"/>
      <c r="BR408" s="19"/>
      <c r="BS408" s="19"/>
      <c r="BT408" s="19"/>
      <c r="BU408" s="19"/>
      <c r="BV408" s="19"/>
      <c r="BW408" s="19"/>
      <c r="BX408" s="19"/>
      <c r="BY408" s="19"/>
      <c r="BZ408" s="19"/>
      <c r="CA408" s="19"/>
      <c r="CB408" s="19"/>
      <c r="CC408" s="24" t="s">
        <v>102</v>
      </c>
      <c r="CD408" s="19">
        <f t="shared" si="77"/>
        <v>0</v>
      </c>
      <c r="CE408" s="20">
        <v>2024258990006</v>
      </c>
      <c r="CF408" s="48" t="str">
        <f>+_xlfn.XLOOKUP(P408,'[1]x METAS'!$AD$3:$AD$408,'[1]x METAS'!$AF$3:$AF$408,FALSE,0,1)</f>
        <v>Secretaría de Desarrollo Económico y Turismo</v>
      </c>
    </row>
    <row r="409" spans="1:84" ht="241.5" customHeight="1" x14ac:dyDescent="0.25">
      <c r="A409" s="88" t="s">
        <v>1398</v>
      </c>
      <c r="B409" s="89" t="s">
        <v>890</v>
      </c>
      <c r="C409" s="89" t="s">
        <v>891</v>
      </c>
      <c r="D409" s="13" t="s">
        <v>1387</v>
      </c>
      <c r="E409" s="12" t="s">
        <v>1388</v>
      </c>
      <c r="F409" s="87" t="s">
        <v>1399</v>
      </c>
      <c r="G409" s="14">
        <v>4</v>
      </c>
      <c r="H409" s="90" t="s">
        <v>91</v>
      </c>
      <c r="I409" s="84">
        <v>0.5</v>
      </c>
      <c r="J409" s="14">
        <v>1.05</v>
      </c>
      <c r="K409" s="15">
        <v>0.6</v>
      </c>
      <c r="L409" s="92" t="s">
        <v>1420</v>
      </c>
      <c r="M409" s="14">
        <v>2</v>
      </c>
      <c r="N409" s="14">
        <v>1</v>
      </c>
      <c r="O409" s="16">
        <v>1</v>
      </c>
      <c r="P409" s="16" t="str">
        <f>+_xlfn.XLOOKUP(F409,'[1]x METAS'!$X$3:$X$408,'[1]x METAS'!$AD$3:$AD$408,FALSE,0,1)</f>
        <v xml:space="preserve">Habilitar cuatro (4) nuevos servicios y/o atractivos  en el Parque de la Sal de Zipaquirá </v>
      </c>
      <c r="Q409" s="17" t="b">
        <f>+_xlfn.XLOOKUP(P409,[2]Sheet!$C$6:$C$2261,[2]Sheet!$G$6:$G$2261,FALSE,0,1)</f>
        <v>0</v>
      </c>
      <c r="R409" s="16"/>
      <c r="S409" s="16"/>
      <c r="T409" s="16"/>
      <c r="U409" s="85" t="s">
        <v>1421</v>
      </c>
      <c r="V409" s="85" t="s">
        <v>1421</v>
      </c>
      <c r="W409" s="19"/>
      <c r="X409" s="19"/>
      <c r="Y409" s="19"/>
      <c r="Z409" s="19"/>
      <c r="AA409" s="19"/>
      <c r="AB409" s="19"/>
      <c r="AC409" s="19"/>
      <c r="AD409" s="19"/>
      <c r="AE409" s="19"/>
      <c r="AF409" s="19"/>
      <c r="AG409" s="19"/>
      <c r="AH409" s="19"/>
      <c r="AI409" s="19"/>
      <c r="AJ409" s="19">
        <v>1250000000</v>
      </c>
      <c r="AK409" s="19">
        <f t="shared" ref="AK409" si="83">IF(COUNTA(W409:AJ409)&gt;0, SUM(W409:AJ409), "")</f>
        <v>1250000000</v>
      </c>
      <c r="AL409" s="19"/>
      <c r="AM409" s="19"/>
      <c r="AN409" s="19"/>
      <c r="AO409" s="19"/>
      <c r="AP409" s="19"/>
      <c r="AQ409" s="19"/>
      <c r="AR409" s="19"/>
      <c r="AS409" s="19"/>
      <c r="AT409" s="19"/>
      <c r="AU409" s="19"/>
      <c r="AV409" s="19"/>
      <c r="AW409" s="19"/>
      <c r="AX409" s="19"/>
      <c r="AY409" s="19">
        <v>1250000000</v>
      </c>
      <c r="AZ409" s="19">
        <f t="shared" si="75"/>
        <v>1250000000</v>
      </c>
      <c r="BA409" s="19"/>
      <c r="BB409" s="19"/>
      <c r="BC409" s="19"/>
      <c r="BD409" s="19"/>
      <c r="BE409" s="19"/>
      <c r="BF409" s="19"/>
      <c r="BG409" s="19"/>
      <c r="BH409" s="19"/>
      <c r="BI409" s="19"/>
      <c r="BJ409" s="19"/>
      <c r="BK409" s="19"/>
      <c r="BL409" s="19"/>
      <c r="BM409" s="19"/>
      <c r="BN409" s="19">
        <v>1250000000</v>
      </c>
      <c r="BO409" s="19">
        <f t="shared" si="76"/>
        <v>1250000000</v>
      </c>
      <c r="BP409" s="19"/>
      <c r="BQ409" s="19"/>
      <c r="BR409" s="19"/>
      <c r="BS409" s="19"/>
      <c r="BT409" s="19"/>
      <c r="BU409" s="19"/>
      <c r="BV409" s="19"/>
      <c r="BW409" s="19"/>
      <c r="BX409" s="19"/>
      <c r="BY409" s="19"/>
      <c r="BZ409" s="19"/>
      <c r="CA409" s="19"/>
      <c r="CB409" s="19"/>
      <c r="CC409" s="19">
        <v>1250000000</v>
      </c>
      <c r="CD409" s="19">
        <f t="shared" si="77"/>
        <v>1250000000</v>
      </c>
      <c r="CE409" s="20">
        <v>2024258990008</v>
      </c>
      <c r="CF409" s="48" t="str">
        <f>+_xlfn.XLOOKUP(P409,'[1]x METAS'!$AD$3:$AD$408,'[1]x METAS'!$AF$3:$AF$408,FALSE,0,1)</f>
        <v xml:space="preserve">Catedral de Sal de Zipaquirá </v>
      </c>
    </row>
    <row r="410" spans="1:84" ht="408.75" customHeight="1" thickBot="1" x14ac:dyDescent="0.3">
      <c r="A410" s="93" t="s">
        <v>1400</v>
      </c>
      <c r="B410" s="94" t="s">
        <v>890</v>
      </c>
      <c r="C410" s="94" t="s">
        <v>891</v>
      </c>
      <c r="D410" s="95" t="s">
        <v>1401</v>
      </c>
      <c r="E410" s="91" t="s">
        <v>1402</v>
      </c>
      <c r="F410" s="50" t="s">
        <v>1403</v>
      </c>
      <c r="G410" s="50">
        <v>3</v>
      </c>
      <c r="H410" s="50" t="s">
        <v>91</v>
      </c>
      <c r="I410" s="50">
        <v>1.5</v>
      </c>
      <c r="J410" s="50">
        <v>1.5</v>
      </c>
      <c r="K410" s="51">
        <v>0.54</v>
      </c>
      <c r="L410" s="86" t="s">
        <v>1419</v>
      </c>
      <c r="M410" s="50">
        <v>1</v>
      </c>
      <c r="N410" s="50">
        <v>1</v>
      </c>
      <c r="O410" s="52">
        <v>1</v>
      </c>
      <c r="P410" s="52" t="str">
        <f>+_xlfn.XLOOKUP(F410,'[1]x METAS'!$X$3:$X$408,'[1]x METAS'!$AD$3:$AD$408,FALSE,0,1)</f>
        <v>Adecuar tres (03) espacios del Parque de la Sal</v>
      </c>
      <c r="Q410" s="53" t="b">
        <f>+_xlfn.XLOOKUP(P410,[2]Sheet!$C$6:$C$2261,[2]Sheet!$G$6:$G$2261,FALSE,0,1)</f>
        <v>0</v>
      </c>
      <c r="R410" s="52"/>
      <c r="S410" s="52"/>
      <c r="T410" s="52"/>
      <c r="U410" s="96">
        <v>801002051</v>
      </c>
      <c r="V410" s="96">
        <v>801002051</v>
      </c>
      <c r="W410" s="54"/>
      <c r="X410" s="54"/>
      <c r="Y410" s="54"/>
      <c r="Z410" s="54"/>
      <c r="AA410" s="54"/>
      <c r="AB410" s="54"/>
      <c r="AC410" s="54"/>
      <c r="AD410" s="54"/>
      <c r="AE410" s="54"/>
      <c r="AF410" s="54"/>
      <c r="AG410" s="54"/>
      <c r="AH410" s="54"/>
      <c r="AI410" s="54"/>
      <c r="AJ410" s="54">
        <v>3000000000</v>
      </c>
      <c r="AK410" s="54">
        <f t="shared" si="74"/>
        <v>3000000000</v>
      </c>
      <c r="AL410" s="54"/>
      <c r="AM410" s="54"/>
      <c r="AN410" s="54"/>
      <c r="AO410" s="54"/>
      <c r="AP410" s="54"/>
      <c r="AQ410" s="54"/>
      <c r="AR410" s="54"/>
      <c r="AS410" s="54"/>
      <c r="AT410" s="54"/>
      <c r="AU410" s="54"/>
      <c r="AV410" s="54"/>
      <c r="AW410" s="54"/>
      <c r="AX410" s="54"/>
      <c r="AY410" s="54">
        <v>2000000000</v>
      </c>
      <c r="AZ410" s="54">
        <f t="shared" si="75"/>
        <v>2000000000</v>
      </c>
      <c r="BA410" s="54"/>
      <c r="BB410" s="54"/>
      <c r="BC410" s="54"/>
      <c r="BD410" s="54"/>
      <c r="BE410" s="54"/>
      <c r="BF410" s="54"/>
      <c r="BG410" s="54"/>
      <c r="BH410" s="54"/>
      <c r="BI410" s="54"/>
      <c r="BJ410" s="54"/>
      <c r="BK410" s="54"/>
      <c r="BL410" s="54"/>
      <c r="BM410" s="54"/>
      <c r="BN410" s="54">
        <v>2000000000</v>
      </c>
      <c r="BO410" s="54">
        <f t="shared" si="76"/>
        <v>2000000000</v>
      </c>
      <c r="BP410" s="54"/>
      <c r="BQ410" s="54"/>
      <c r="BR410" s="54"/>
      <c r="BS410" s="54"/>
      <c r="BT410" s="54"/>
      <c r="BU410" s="54"/>
      <c r="BV410" s="54"/>
      <c r="BW410" s="54"/>
      <c r="BX410" s="54"/>
      <c r="BY410" s="54"/>
      <c r="BZ410" s="54"/>
      <c r="CA410" s="54"/>
      <c r="CB410" s="54"/>
      <c r="CC410" s="55" t="s">
        <v>102</v>
      </c>
      <c r="CD410" s="54">
        <f t="shared" si="77"/>
        <v>0</v>
      </c>
      <c r="CE410" s="56">
        <v>2024258990008</v>
      </c>
      <c r="CF410" s="57" t="str">
        <f>+_xlfn.XLOOKUP(P410,'[1]x METAS'!$AD$3:$AD$408,'[1]x METAS'!$AF$3:$AF$408,FALSE,0,1)</f>
        <v xml:space="preserve">Catedral de Sal de Zipaquirá </v>
      </c>
    </row>
  </sheetData>
  <autoFilter ref="A1:CF410" xr:uid="{D3695211-DD16-4757-A86B-C05D3AE6C297}">
    <filterColumn colId="0" showButton="0"/>
    <filterColumn colId="1" showButton="0"/>
    <filterColumn colId="2" showButton="0"/>
    <filterColumn colId="3" showButton="0"/>
    <filterColumn colId="4" showButton="0"/>
    <filterColumn colId="5"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39"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filterColumn colId="49" showButton="0"/>
    <filterColumn colId="50" showButton="0"/>
    <filterColumn colId="51" showButton="0"/>
    <filterColumn colId="52" showButton="0"/>
    <filterColumn colId="53" showButton="0"/>
    <filterColumn colId="54" showButton="0"/>
    <filterColumn colId="55" showButton="0"/>
    <filterColumn colId="56" showButton="0"/>
    <filterColumn colId="57" showButton="0"/>
    <filterColumn colId="58" showButton="0"/>
    <filterColumn colId="59" showButton="0"/>
    <filterColumn colId="60" showButton="0"/>
    <filterColumn colId="61" showButton="0"/>
    <filterColumn colId="62" showButton="0"/>
    <filterColumn colId="63" showButton="0"/>
    <filterColumn colId="64" showButton="0"/>
    <filterColumn colId="65" showButton="0"/>
    <filterColumn colId="66" showButton="0"/>
    <filterColumn colId="67" showButton="0"/>
    <filterColumn colId="68" showButton="0"/>
    <filterColumn colId="69" showButton="0"/>
    <filterColumn colId="70" showButton="0"/>
    <filterColumn colId="71" showButton="0"/>
    <filterColumn colId="72" showButton="0"/>
    <filterColumn colId="73" showButton="0"/>
    <filterColumn colId="74" showButton="0"/>
    <filterColumn colId="75" showButton="0"/>
    <filterColumn colId="76" showButton="0"/>
    <filterColumn colId="77" showButton="0"/>
    <filterColumn colId="78" showButton="0"/>
    <filterColumn colId="80" showButton="0"/>
    <filterColumn colId="81" showButton="0"/>
  </autoFilter>
  <mergeCells count="11">
    <mergeCell ref="W3:CD3"/>
    <mergeCell ref="CE3:CF3"/>
    <mergeCell ref="A3:G3"/>
    <mergeCell ref="A1:G1"/>
    <mergeCell ref="H1:CB1"/>
    <mergeCell ref="CC1:CE1"/>
    <mergeCell ref="Q3:S3"/>
    <mergeCell ref="J3:L3"/>
    <mergeCell ref="M3:O3"/>
    <mergeCell ref="H3:I3"/>
    <mergeCell ref="U3:V3"/>
  </mergeCell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Carga-Nuevas metas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Maffe Rodriguez</dc:creator>
  <cp:lastModifiedBy>SISTEMAS</cp:lastModifiedBy>
  <dcterms:created xsi:type="dcterms:W3CDTF">2024-11-18T16:42:58Z</dcterms:created>
  <dcterms:modified xsi:type="dcterms:W3CDTF">2026-07-31T16:24:58Z</dcterms:modified>
</cp:coreProperties>
</file>